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8.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Downloads\"/>
    </mc:Choice>
  </mc:AlternateContent>
  <bookViews>
    <workbookView xWindow="0" yWindow="0" windowWidth="15036" windowHeight="5664" tabRatio="835" activeTab="1"/>
  </bookViews>
  <sheets>
    <sheet name="Instructivo" sheetId="11" r:id="rId1"/>
    <sheet name="Estructura" sheetId="6" r:id="rId2"/>
    <sheet name="Diagnóstico_RR" sheetId="4" state="hidden" r:id="rId3"/>
    <sheet name="Formulas" sheetId="12" state="hidden" r:id="rId4"/>
    <sheet name="Segunda línea" sheetId="1" r:id="rId5"/>
    <sheet name="Mapa de Aseguramiento" sheetId="9" r:id="rId6"/>
    <sheet name="Hoja2" sheetId="2" state="hidden" r:id="rId7"/>
  </sheets>
  <definedNames>
    <definedName name="_xlnm.Print_Area" localSheetId="2">Diagnóstico_RR!$A$1:$F$159</definedName>
    <definedName name="_xlnm.Print_Area" localSheetId="1">Estructura!$A$1:$E$11</definedName>
    <definedName name="_xlnm.Print_Area" localSheetId="0">Instructivo!$A$1:$S$93</definedName>
    <definedName name="Cargos">Formulas!$B$2:$B$18</definedName>
    <definedName name="Opciones">Formulas!$A$2:$A$18</definedName>
    <definedName name="_xlnm.Print_Titles" localSheetId="2">Diagnóstico_RR!$4:$6</definedName>
    <definedName name="_xlnm.Print_Titles" localSheetId="5">'Mapa de Aseguramiento'!$4:$6</definedName>
    <definedName name="X">Formulas!$B$13</definedName>
  </definedNames>
  <calcPr calcId="181029" iterate="1"/>
</workbook>
</file>

<file path=xl/calcChain.xml><?xml version="1.0" encoding="utf-8"?>
<calcChain xmlns="http://schemas.openxmlformats.org/spreadsheetml/2006/main">
  <c r="S7" i="1" l="1"/>
  <c r="Q8" i="1" l="1"/>
  <c r="R8" i="1" s="1"/>
  <c r="S8" i="1" s="1"/>
  <c r="T8" i="1" l="1"/>
  <c r="Q9" i="1"/>
  <c r="Q7" i="1" l="1"/>
  <c r="R7" i="1" s="1"/>
  <c r="R9" i="1"/>
  <c r="Q10" i="1"/>
  <c r="R10" i="1" s="1"/>
  <c r="Q11" i="1"/>
  <c r="R11" i="1" s="1"/>
  <c r="T11" i="1" s="1"/>
  <c r="Q13" i="1"/>
  <c r="R13" i="1" s="1"/>
  <c r="Q14" i="1"/>
  <c r="R14" i="1" s="1"/>
  <c r="Q15" i="1"/>
  <c r="R15" i="1" s="1"/>
  <c r="Q16" i="1"/>
  <c r="R16" i="1" s="1"/>
  <c r="T16" i="1" s="1"/>
  <c r="Q17" i="1"/>
  <c r="R17" i="1" s="1"/>
  <c r="Q18" i="1"/>
  <c r="R18" i="1" s="1"/>
  <c r="T18" i="1" s="1"/>
  <c r="Q19" i="1"/>
  <c r="R19" i="1" s="1"/>
  <c r="T19" i="1" s="1"/>
  <c r="Q20" i="1"/>
  <c r="R20" i="1" s="1"/>
  <c r="Q21" i="1"/>
  <c r="R21" i="1" s="1"/>
  <c r="Q22" i="1"/>
  <c r="R22" i="1" s="1"/>
  <c r="Q23" i="1"/>
  <c r="R23" i="1" s="1"/>
  <c r="T23" i="1" s="1"/>
  <c r="Q24" i="1"/>
  <c r="R24" i="1" s="1"/>
  <c r="Q25" i="1"/>
  <c r="R25" i="1" s="1"/>
  <c r="Q26" i="1"/>
  <c r="R26" i="1" s="1"/>
  <c r="T26" i="1" s="1"/>
  <c r="Q27" i="1"/>
  <c r="R27" i="1" s="1"/>
  <c r="T27" i="1" s="1"/>
  <c r="Q28" i="1"/>
  <c r="R28" i="1" s="1"/>
  <c r="Q29" i="1"/>
  <c r="R29" i="1" s="1"/>
  <c r="Q30" i="1"/>
  <c r="R30" i="1" s="1"/>
  <c r="Q31" i="1"/>
  <c r="R31" i="1" s="1"/>
  <c r="Q32" i="1"/>
  <c r="R32" i="1" s="1"/>
  <c r="T32" i="1" s="1"/>
  <c r="Q33" i="1"/>
  <c r="R33" i="1" s="1"/>
  <c r="Q34" i="1"/>
  <c r="R34" i="1" s="1"/>
  <c r="T34" i="1" s="1"/>
  <c r="Q35" i="1"/>
  <c r="R35" i="1" s="1"/>
  <c r="T35" i="1" s="1"/>
  <c r="D2" i="9"/>
  <c r="C2" i="4"/>
  <c r="T24" i="1" l="1"/>
  <c r="S24" i="1"/>
  <c r="S23" i="1"/>
  <c r="T31" i="1"/>
  <c r="S31" i="1"/>
  <c r="T15" i="1"/>
  <c r="S15" i="1"/>
  <c r="S32" i="1"/>
  <c r="S16" i="1"/>
  <c r="T25" i="1"/>
  <c r="S25" i="1"/>
  <c r="T21" i="1"/>
  <c r="S21" i="1"/>
  <c r="T29" i="1"/>
  <c r="S29" i="1"/>
  <c r="T10" i="1"/>
  <c r="S10" i="1"/>
  <c r="T20" i="1"/>
  <c r="S20" i="1"/>
  <c r="T28" i="1"/>
  <c r="S28" i="1"/>
  <c r="T17" i="1"/>
  <c r="S17" i="1"/>
  <c r="T9" i="1"/>
  <c r="S9" i="1"/>
  <c r="T30" i="1"/>
  <c r="S30" i="1"/>
  <c r="T33" i="1"/>
  <c r="S33" i="1"/>
  <c r="T14" i="1"/>
  <c r="S14" i="1"/>
  <c r="T13" i="1"/>
  <c r="S13" i="1"/>
  <c r="T22" i="1"/>
  <c r="S22" i="1"/>
  <c r="S35" i="1"/>
  <c r="S27" i="1"/>
  <c r="S19" i="1"/>
  <c r="S34" i="1"/>
  <c r="S26" i="1"/>
  <c r="S18" i="1"/>
  <c r="S11" i="1"/>
  <c r="T7" i="1"/>
  <c r="J21" i="1"/>
  <c r="J22" i="1"/>
  <c r="J23" i="1"/>
  <c r="J24" i="1"/>
  <c r="J25" i="1"/>
  <c r="J26" i="1"/>
  <c r="J27" i="1"/>
  <c r="J28" i="1"/>
  <c r="J29" i="1"/>
  <c r="J30" i="1"/>
  <c r="J31" i="1"/>
  <c r="J32" i="1"/>
  <c r="J33" i="1"/>
  <c r="J34" i="1"/>
  <c r="J35" i="1"/>
  <c r="C35" i="1" l="1"/>
  <c r="C34" i="1"/>
  <c r="C33" i="1"/>
  <c r="C32" i="1"/>
  <c r="C31" i="1"/>
  <c r="C30" i="1"/>
  <c r="C29" i="1"/>
  <c r="C28" i="1"/>
  <c r="C27" i="1"/>
  <c r="C26" i="1"/>
  <c r="C25" i="1"/>
  <c r="C24" i="1"/>
  <c r="A7" i="9"/>
  <c r="J11" i="1"/>
  <c r="J9" i="1"/>
  <c r="J10" i="1"/>
  <c r="J13" i="1"/>
  <c r="J14" i="1"/>
  <c r="J15" i="1"/>
  <c r="J16" i="1"/>
  <c r="A16" i="1" s="1"/>
  <c r="J17" i="1"/>
  <c r="J18" i="1"/>
  <c r="J19" i="1"/>
  <c r="J20" i="1"/>
  <c r="A22" i="1" s="1"/>
  <c r="A34" i="1"/>
  <c r="J36" i="1"/>
  <c r="A8" i="9"/>
  <c r="A9" i="9"/>
  <c r="A10" i="9"/>
  <c r="A11" i="9"/>
  <c r="A12" i="9"/>
  <c r="A13" i="9"/>
  <c r="A14" i="9"/>
  <c r="A15" i="9"/>
  <c r="A16" i="9"/>
  <c r="A17" i="9"/>
  <c r="A18" i="9"/>
  <c r="A19" i="9"/>
  <c r="A20" i="9"/>
  <c r="A21" i="9"/>
  <c r="A22" i="9"/>
  <c r="A23" i="9"/>
  <c r="A24" i="9"/>
  <c r="A25" i="9"/>
  <c r="A26" i="9"/>
  <c r="A12" i="1" l="1"/>
  <c r="A21" i="1"/>
  <c r="A17" i="1"/>
  <c r="A13" i="1"/>
  <c r="A20" i="1"/>
  <c r="A10" i="1"/>
  <c r="A7" i="1"/>
  <c r="A19" i="1"/>
  <c r="A15" i="1"/>
  <c r="A18" i="1"/>
  <c r="A14" i="1"/>
  <c r="A11" i="1"/>
  <c r="A9" i="1"/>
  <c r="C7" i="9" l="1"/>
  <c r="E13" i="9"/>
  <c r="C8" i="9"/>
  <c r="C13" i="9"/>
  <c r="G13" i="9"/>
  <c r="D13" i="9"/>
  <c r="H13" i="9"/>
  <c r="F13" i="9"/>
  <c r="D7" i="9"/>
  <c r="H7" i="9"/>
  <c r="D12" i="9"/>
  <c r="F8" i="9"/>
  <c r="H8" i="9"/>
  <c r="H12" i="9"/>
  <c r="H16" i="9"/>
  <c r="H20" i="9"/>
  <c r="H24" i="9"/>
  <c r="H28" i="9"/>
  <c r="H32" i="9"/>
  <c r="G11" i="9"/>
  <c r="G15" i="9"/>
  <c r="G19" i="9"/>
  <c r="G23" i="9"/>
  <c r="G27" i="9"/>
  <c r="G31" i="9"/>
  <c r="G35" i="9"/>
  <c r="F10" i="9"/>
  <c r="F14" i="9"/>
  <c r="F18" i="9"/>
  <c r="F22" i="9"/>
  <c r="F26" i="9"/>
  <c r="F30" i="9"/>
  <c r="F34" i="9"/>
  <c r="E9" i="9"/>
  <c r="E17" i="9"/>
  <c r="E21" i="9"/>
  <c r="E25" i="9"/>
  <c r="E29" i="9"/>
  <c r="E33" i="9"/>
  <c r="D8" i="9"/>
  <c r="D16" i="9"/>
  <c r="D20" i="9"/>
  <c r="D24" i="9"/>
  <c r="D28" i="9"/>
  <c r="D32" i="9"/>
  <c r="C10" i="9"/>
  <c r="C14" i="9"/>
  <c r="C18" i="9"/>
  <c r="C22" i="9"/>
  <c r="C26" i="9"/>
  <c r="C30" i="9"/>
  <c r="C34" i="9"/>
  <c r="H10" i="9"/>
  <c r="H14" i="9"/>
  <c r="H18" i="9"/>
  <c r="H22" i="9"/>
  <c r="H30" i="9"/>
  <c r="H34" i="9"/>
  <c r="G9" i="9"/>
  <c r="G17" i="9"/>
  <c r="G21" i="9"/>
  <c r="G29" i="9"/>
  <c r="F12" i="9"/>
  <c r="F20" i="9"/>
  <c r="F28" i="9"/>
  <c r="F7" i="9"/>
  <c r="E15" i="9"/>
  <c r="E23" i="9"/>
  <c r="E31" i="9"/>
  <c r="D10" i="9"/>
  <c r="D18" i="9"/>
  <c r="D26" i="9"/>
  <c r="C16" i="9"/>
  <c r="C24" i="9"/>
  <c r="H9" i="9"/>
  <c r="H17" i="9"/>
  <c r="H21" i="9"/>
  <c r="H25" i="9"/>
  <c r="H29" i="9"/>
  <c r="H33" i="9"/>
  <c r="G8" i="9"/>
  <c r="G12" i="9"/>
  <c r="G16" i="9"/>
  <c r="G20" i="9"/>
  <c r="G24" i="9"/>
  <c r="G28" i="9"/>
  <c r="G32" i="9"/>
  <c r="G7" i="9"/>
  <c r="F11" i="9"/>
  <c r="F15" i="9"/>
  <c r="F19" i="9"/>
  <c r="F23" i="9"/>
  <c r="F27" i="9"/>
  <c r="F31" i="9"/>
  <c r="F35" i="9"/>
  <c r="E10" i="9"/>
  <c r="E14" i="9"/>
  <c r="E18" i="9"/>
  <c r="E22" i="9"/>
  <c r="E26" i="9"/>
  <c r="E30" i="9"/>
  <c r="E34" i="9"/>
  <c r="D9" i="9"/>
  <c r="D17" i="9"/>
  <c r="D21" i="9"/>
  <c r="D25" i="9"/>
  <c r="D29" i="9"/>
  <c r="D33" i="9"/>
  <c r="C11" i="9"/>
  <c r="C15" i="9"/>
  <c r="C19" i="9"/>
  <c r="C23" i="9"/>
  <c r="C27" i="9"/>
  <c r="C31" i="9"/>
  <c r="C35" i="9"/>
  <c r="H26" i="9"/>
  <c r="G25" i="9"/>
  <c r="G33" i="9"/>
  <c r="F16" i="9"/>
  <c r="F24" i="9"/>
  <c r="F32" i="9"/>
  <c r="E11" i="9"/>
  <c r="E19" i="9"/>
  <c r="E27" i="9"/>
  <c r="E35" i="9"/>
  <c r="D14" i="9"/>
  <c r="D22" i="9"/>
  <c r="D34" i="9"/>
  <c r="C12" i="9"/>
  <c r="C20" i="9"/>
  <c r="C28" i="9"/>
  <c r="H11" i="9"/>
  <c r="H15" i="9"/>
  <c r="H19" i="9"/>
  <c r="H23" i="9"/>
  <c r="H27" i="9"/>
  <c r="H31" i="9"/>
  <c r="H35" i="9"/>
  <c r="G10" i="9"/>
  <c r="G14" i="9"/>
  <c r="G18" i="9"/>
  <c r="G22" i="9"/>
  <c r="G26" i="9"/>
  <c r="G30" i="9"/>
  <c r="G34" i="9"/>
  <c r="F9" i="9"/>
  <c r="F17" i="9"/>
  <c r="F21" i="9"/>
  <c r="F25" i="9"/>
  <c r="F29" i="9"/>
  <c r="F33" i="9"/>
  <c r="E8" i="9"/>
  <c r="E12" i="9"/>
  <c r="E16" i="9"/>
  <c r="E20" i="9"/>
  <c r="E24" i="9"/>
  <c r="E28" i="9"/>
  <c r="E32" i="9"/>
  <c r="E7" i="9"/>
  <c r="D11" i="9"/>
  <c r="D15" i="9"/>
  <c r="D19" i="9"/>
  <c r="D23" i="9"/>
  <c r="D27" i="9"/>
  <c r="D31" i="9"/>
  <c r="D35" i="9"/>
  <c r="C9" i="9"/>
  <c r="C17" i="9"/>
  <c r="C21" i="9"/>
  <c r="C25" i="9"/>
  <c r="C29" i="9"/>
  <c r="C33" i="9"/>
  <c r="D30" i="9"/>
  <c r="C32" i="9"/>
</calcChain>
</file>

<file path=xl/comments1.xml><?xml version="1.0" encoding="utf-8"?>
<comments xmlns="http://schemas.openxmlformats.org/spreadsheetml/2006/main">
  <authors>
    <author>Oswaldo Cruz García</author>
    <author>Usuario</author>
  </authors>
  <commentList>
    <comment ref="T4" authorId="0" shapeId="0">
      <text>
        <r>
          <rPr>
            <b/>
            <sz val="10"/>
            <color indexed="81"/>
            <rFont val="Tahoma"/>
            <family val="2"/>
          </rPr>
          <t>Se establece si se incluye o no en el plan anual de auditoria, bien sea como auditoría o seguimiento.</t>
        </r>
      </text>
    </comment>
    <comment ref="C5" authorId="0" shapeId="0">
      <text>
        <r>
          <rPr>
            <b/>
            <sz val="10"/>
            <color indexed="81"/>
            <rFont val="Tahoma"/>
            <family val="2"/>
          </rPr>
          <t>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t>
        </r>
      </text>
    </comment>
    <comment ref="D5" authorId="0" shapeId="0">
      <text>
        <r>
          <rPr>
            <sz val="10"/>
            <color indexed="81"/>
            <rFont val="Tahoma"/>
            <family val="2"/>
          </rPr>
          <t xml:space="preserve">Para cada uno de los aspectos clave se deben identificar uno o más riesgos sobre los cuales se han establecido controles.
</t>
        </r>
      </text>
    </comment>
    <comment ref="E5" authorId="0" shapeId="0">
      <text>
        <r>
          <rPr>
            <b/>
            <sz val="10"/>
            <color indexed="81"/>
            <rFont val="Tahoma"/>
            <family val="2"/>
          </rPr>
          <t>Corresponde a los posibles cargos que se pueden encontrar en una entidad. El listado presentado corresponde a un ejemplo de algunos cargos.</t>
        </r>
      </text>
    </comment>
    <comment ref="F5" authorId="0" shapeId="0">
      <text>
        <r>
          <rPr>
            <b/>
            <sz val="10"/>
            <color indexed="81"/>
            <rFont val="Tahoma"/>
            <family val="2"/>
          </rPr>
          <t>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t>
        </r>
      </text>
    </comment>
    <comment ref="G5" authorId="0" shapeId="0">
      <text>
        <r>
          <rPr>
            <b/>
            <sz val="10"/>
            <color indexed="81"/>
            <rFont val="Tahoma"/>
            <family val="2"/>
          </rPr>
          <t>Se identifica si estos pertenecen o no a la segunda línea de defensa, para lo cual se debe dar respuesta a tres (3) preguntas que se definen como tres (3) criterios. (¿El responsable o área funcional encargada del aspecto clave de éxito pertenece a la Media o Alta Gerencia?, ¿El área funcional o responsable responde ante la Alta Dirección por el aspecto clave de éxito? y ¿El área funcional o responsable realiza actividades de seguimiento?.</t>
        </r>
      </text>
    </comment>
    <comment ref="J5" authorId="0" shapeId="0">
      <text>
        <r>
          <rPr>
            <b/>
            <sz val="10"/>
            <color indexed="81"/>
            <rFont val="Tahoma"/>
            <family val="2"/>
          </rPr>
          <t>Se llena automáticamente una vez se responden los criterios para la identificación de la segunda línea de defensa.</t>
        </r>
      </text>
    </comment>
    <comment ref="K5" authorId="0" shapeId="0">
      <text>
        <r>
          <rPr>
            <b/>
            <sz val="10"/>
            <color indexed="81"/>
            <rFont val="Tahoma"/>
            <family val="2"/>
          </rPr>
          <t>Se incluyen las funciones que se llevan a cabo sobre los controles que se han establecido en la primera línea de defensa.</t>
        </r>
      </text>
    </comment>
    <comment ref="L5" authorId="0" shapeId="0">
      <text>
        <r>
          <rPr>
            <b/>
            <sz val="10"/>
            <color indexed="81"/>
            <rFont val="Tahoma"/>
            <family val="2"/>
          </rPr>
          <t>Es la descripción de como se lleva a cabo la función de aseguramiento teniendo en cuenta el responsable, el objeto, la metodología empleada y la forma como se informan los resultados.</t>
        </r>
      </text>
    </comment>
    <comment ref="M5" authorId="0" shapeId="0">
      <text>
        <r>
          <rPr>
            <b/>
            <sz val="10"/>
            <color indexed="81"/>
            <rFont val="Tahoma"/>
            <family val="2"/>
          </rPr>
          <t>Se analizan cuatro (4) criterios bajo los cuales se evalúa si una función de aseguramiento ha sido establecida de manera adecuada.</t>
        </r>
      </text>
    </comment>
    <comment ref="R5" authorId="0" shapeId="0">
      <text>
        <r>
          <rPr>
            <b/>
            <sz val="10"/>
            <color indexed="81"/>
            <rFont val="Tahoma"/>
            <family val="2"/>
          </rPr>
          <t>Se presenta con el objetivo de que el usuario pueda interpretar con mayor facilidad que quiere decir tener un nivel bajo, medio o alto de aseguramiento y cuáles son las implicaciones que dicha valoración puede traer y las acciones que se deben tomar.</t>
        </r>
      </text>
    </comment>
    <comment ref="S5" authorId="0" shapeId="0">
      <text>
        <r>
          <rPr>
            <b/>
            <sz val="10"/>
            <color indexed="81"/>
            <rFont val="Tahoma"/>
            <family val="2"/>
          </rPr>
          <t>Se muestra la acción que asume la Oficina de Control Interno frente a cada Nivel de Confianza.</t>
        </r>
      </text>
    </comment>
    <comment ref="G6" authorId="1" shapeId="0">
      <text>
        <r>
          <rPr>
            <b/>
            <sz val="9"/>
            <color indexed="81"/>
            <rFont val="Tahoma"/>
            <family val="2"/>
          </rPr>
          <t>MIPG: dentro del Organigrama aquellos cargos que dependen del Representante Legal (Alta Gerencia)
Para Media Gerencia, aquellos cargos que se desprenden de los cargos anteriormente mencionados.</t>
        </r>
      </text>
    </comment>
    <comment ref="H6" authorId="1" shapeId="0">
      <text>
        <r>
          <rPr>
            <b/>
            <sz val="9"/>
            <color indexed="81"/>
            <rFont val="Tahoma"/>
            <family val="2"/>
          </rPr>
          <t>MIPG: Maneja un tema transversal para toda la entidad y responde ante el Representante Legal.</t>
        </r>
      </text>
    </comment>
    <comment ref="I6" authorId="1" shapeId="0">
      <text>
        <r>
          <rPr>
            <b/>
            <sz val="9"/>
            <color indexed="81"/>
            <rFont val="Tahoma"/>
            <family val="2"/>
          </rPr>
          <t>MIPG: evalúa y efectúa seguimiento a los controles aplicados por la 1ª línea de defensa.</t>
        </r>
        <r>
          <rPr>
            <sz val="9"/>
            <color indexed="81"/>
            <rFont val="Tahoma"/>
            <family val="2"/>
          </rPr>
          <t xml:space="preserve">
</t>
        </r>
      </text>
    </comment>
  </commentList>
</comments>
</file>

<file path=xl/comments2.xml><?xml version="1.0" encoding="utf-8"?>
<comments xmlns="http://schemas.openxmlformats.org/spreadsheetml/2006/main">
  <authors>
    <author>tc={A548BE3E-D31F-4526-B18F-5D14CB90EFE3}</author>
    <author>tc={86DE2B93-0B8D-4350-9040-6810010DDF74}</author>
    <author>tc={9F38B6E3-7BF0-4640-BA2F-7904B4B9E3B2}</author>
    <author>tc={527E79D2-9687-4123-A061-E115E24F2C55}</author>
    <author>tc={D9534E9C-2B03-4D45-8CE0-1B74DE4E28BE}</author>
  </authors>
  <commentList>
    <comment ref="G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si se incluye o no en el plan anual de auditoria, bien sea como auditoría o seguimiento.</t>
        </r>
      </text>
    </comment>
    <comment ref="C5"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t>
        </r>
      </text>
    </comment>
    <comment ref="D5"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cada uno de los aspectos clave se deben identificar uno o más riesgos sobre los cuales se han establecido controles.</t>
        </r>
      </text>
    </comment>
    <comment ref="E5"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los posibles cargos que se pueden encontrar en una entidad. El listado presentado corresponde a un ejemplo de algunos cargos.</t>
        </r>
      </text>
    </comment>
    <comment ref="F5"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t>
        </r>
      </text>
    </comment>
  </commentList>
</comments>
</file>

<file path=xl/sharedStrings.xml><?xml version="1.0" encoding="utf-8"?>
<sst xmlns="http://schemas.openxmlformats.org/spreadsheetml/2006/main" count="647" uniqueCount="141">
  <si>
    <t xml:space="preserve">No. </t>
  </si>
  <si>
    <t>Objetivo y Alcance  de la funcion de aseguramiento
(20%)</t>
  </si>
  <si>
    <t>Metodología
(30%)</t>
  </si>
  <si>
    <t>Responsable
(30%)</t>
  </si>
  <si>
    <t>Comunicación de resultados 
(20%)</t>
  </si>
  <si>
    <t>Total</t>
  </si>
  <si>
    <t>Bajo Aseguramiento</t>
  </si>
  <si>
    <t>La Oficina de Control Interno o quien haga sus veces deberá auditar y generar hallazgos y recomendaciones a la función de aseguramiento para su mejora y evaluará los controles de 1ª línea de defensa que corresponderían  a la 2ª línea de defensa.</t>
  </si>
  <si>
    <t>Medio Aseguramiento</t>
  </si>
  <si>
    <t>La Oficina de Control Interno o quien haga sus veces deberá auditar y generar hallazgos y recomendaciones a la función de aseguramiento (2ª línea) para su mejora y evaluará los aspectos que considere relevantes de la 1ª línea de defensa.</t>
  </si>
  <si>
    <t xml:space="preserve">La Oficina de Control Interno o quien haga sus veces confiará en los resultados del aseguramiento de la 2ª línea y basado en sus informes, auditará la efectividad de dicha función, evitando evaluar los controles de la 1ª línea.
</t>
  </si>
  <si>
    <t>Alto Aseguramiento</t>
  </si>
  <si>
    <t>La Oficina de Control Interno o quien haga sus veces confiará en los resultados del aseguramiento de la 2ª línea y basado en sus informes, auditará la efectividad de dicha función, evitando evaluar los controles de la 1ª línea.</t>
  </si>
  <si>
    <t xml:space="preserve"> </t>
  </si>
  <si>
    <t>Priorizar en su Plan Anual de Auditoría</t>
  </si>
  <si>
    <t>Ejecución de Obras</t>
  </si>
  <si>
    <t>TIC (Sistemas)</t>
  </si>
  <si>
    <t>Atención al Ciudadano</t>
  </si>
  <si>
    <t>Gestión Documental</t>
  </si>
  <si>
    <t>Programa de agua potable y Saneamiento Básico</t>
  </si>
  <si>
    <t>Gestión en programas de salud</t>
  </si>
  <si>
    <t>Gestión en programas de vivienda</t>
  </si>
  <si>
    <t>Gestión en programas de educación</t>
  </si>
  <si>
    <t xml:space="preserve">Programas agropecuarios </t>
  </si>
  <si>
    <t xml:space="preserve">Programas de Deporte y Recreación </t>
  </si>
  <si>
    <t>Gestión Contractual</t>
  </si>
  <si>
    <t>Auditoria Interna</t>
  </si>
  <si>
    <t>Gestión de recursos físicos</t>
  </si>
  <si>
    <t>Gestión presupuestal (Contabilidad- presupuesto-Tesorería)</t>
  </si>
  <si>
    <t xml:space="preserve">Programas ambientales </t>
  </si>
  <si>
    <t>RESPONSABLE - CARGO</t>
  </si>
  <si>
    <t>OBSERVACIÓN</t>
  </si>
  <si>
    <t>NIVEL DE 
CONFIANZA</t>
  </si>
  <si>
    <t xml:space="preserve">ESTRUCTURA LÍNEAS DE DEFENSA </t>
  </si>
  <si>
    <t xml:space="preserve">INTEGRANTES </t>
  </si>
  <si>
    <t>Tercera  Línea de Defensa</t>
  </si>
  <si>
    <t>Segunda Línea de Defensa</t>
  </si>
  <si>
    <t>Primera Línea de Defensa</t>
  </si>
  <si>
    <t>Línea Estratégica</t>
  </si>
  <si>
    <t xml:space="preserve">Media y Alta Gerencia: Jefes de planeación o quienes hagan sus veces, coordinadores de equipos de trabajo, comités de riesgos (donde existan), comité de contratación, áreas financieras, de TIC, entre otros que generen información para el Aseguramiento de la operación.
</t>
  </si>
  <si>
    <t xml:space="preserve">A cargo de la Oficina de Control Interno, Auditoría Interna o quién haga sus veces.
</t>
  </si>
  <si>
    <t xml:space="preserve">Alta Dirección y Comité Institucional de Coordinación de Control Interno.
</t>
  </si>
  <si>
    <t>Dependiendo de la estructura organizacional de la entidad (organigrama), Líderes de proceso y sus equipos (En general servidores públicos en todos los niveles de la organización).</t>
  </si>
  <si>
    <t>Garantizan la gestión en el día a día, en conjunto con sus equipos de trabajo.
Se encarga de identificar, evaluar, controlar y mitigar los riesgos.
Son responsables de implementar acciones correctivas y detectar fallas en los controles.</t>
  </si>
  <si>
    <t xml:space="preserve">Corresponde establecer mecanismos que les permitan ejecutar un seguimiento o autoevaluación permanente de la gestión, orientando y generando alertas a la 1ª línea de defensa. 
Supervisa la implementación de prácticas de gestión eficaces por parte de la primera línea.
</t>
  </si>
  <si>
    <t xml:space="preserve">A traves de un enfoque basada en riesgos, proporciona aseguramiento sobre la eficacia de ka gestión del riesgo y control interno a la alta dirección </t>
  </si>
  <si>
    <t>ASPECTO CLAVE DE ÉXITO
(Programa, Proyecto, Proceso, Sistema, entre otros)</t>
  </si>
  <si>
    <t>Gestión del Talento Humano</t>
  </si>
  <si>
    <t>X</t>
  </si>
  <si>
    <t>ESTRUCTURA SEGUNDA LÍNEA DE DEFENSA</t>
  </si>
  <si>
    <t>Criterios para la identificación de la segunda línea de defensa</t>
  </si>
  <si>
    <t xml:space="preserve">Clasificación </t>
  </si>
  <si>
    <t>Responsable</t>
  </si>
  <si>
    <t>Area Funcional</t>
  </si>
  <si>
    <t>CRITERIOS EVALUADORES DE LA FUNCIÓN DE ASEGURAMIENTO</t>
  </si>
  <si>
    <t>RESPONSABILIDAD</t>
  </si>
  <si>
    <t>MAPA DE ASEGURAMIENTO</t>
  </si>
  <si>
    <t>Riesgo asociado al aspecto clave de éxito</t>
  </si>
  <si>
    <t xml:space="preserve">TERCERA LÍNEA DE DEFENSA
(Oficina de Control Interno o quien haga sus veces) </t>
  </si>
  <si>
    <t>Rol de la Tercera Línea de Defensa</t>
  </si>
  <si>
    <t>INSTRUCCIONES DE DILIGENCIAMIENTO</t>
  </si>
  <si>
    <t>DIAGNÓSTICO DE ROLES Y RESPONSABILIDADES</t>
  </si>
  <si>
    <t>A</t>
  </si>
  <si>
    <t>E</t>
  </si>
  <si>
    <t>Opciones</t>
  </si>
  <si>
    <t>P</t>
  </si>
  <si>
    <t>V</t>
  </si>
  <si>
    <t>Seleccione…</t>
  </si>
  <si>
    <t>P-A</t>
  </si>
  <si>
    <t>P-E</t>
  </si>
  <si>
    <t>P-V</t>
  </si>
  <si>
    <t>A-E</t>
  </si>
  <si>
    <t>A-V</t>
  </si>
  <si>
    <t>E-V</t>
  </si>
  <si>
    <t>P-A-E</t>
  </si>
  <si>
    <t>P-E-V</t>
  </si>
  <si>
    <t>A-E-V</t>
  </si>
  <si>
    <t>P-A-E-V</t>
  </si>
  <si>
    <t>Cargos</t>
  </si>
  <si>
    <t>No aplica</t>
  </si>
  <si>
    <t>CARGO</t>
  </si>
  <si>
    <t>Representante Legal</t>
  </si>
  <si>
    <t>Secretario</t>
  </si>
  <si>
    <t>Coordinador</t>
  </si>
  <si>
    <t>AREA</t>
  </si>
  <si>
    <t>Asesor</t>
  </si>
  <si>
    <t>COMPONENTE</t>
  </si>
  <si>
    <t>Director / Jefe de Oficina</t>
  </si>
  <si>
    <t>Profesional</t>
  </si>
  <si>
    <t>Técnico</t>
  </si>
  <si>
    <t>Otro</t>
  </si>
  <si>
    <t>Tendrá la responsabilidad de definir el marco general para la gestión del riesgo (política de administración del riesgo) y garantizar el cumplimiento de los planes de la entidad.
Analiza los riesgos y amenazas institucionales al cumplimiento del os planes estratégicos (objetivos, metas, indicadores)</t>
  </si>
  <si>
    <t>¿Pertenece a la Media o Alta Gerencia?</t>
  </si>
  <si>
    <t>¿Responde ante la Alta Dirección?</t>
  </si>
  <si>
    <t>¿Realiza actividades de seguimiento?</t>
  </si>
  <si>
    <t>SELECCIONE X</t>
  </si>
  <si>
    <t>SEGUNDA LÍNEA DE DEFENSA</t>
  </si>
  <si>
    <t xml:space="preserve">LÍNEAS DE DEFENSA </t>
  </si>
  <si>
    <r>
      <rPr>
        <b/>
        <sz val="10"/>
        <color theme="9" tint="-0.249977111117893"/>
        <rFont val="Calibri"/>
        <family val="2"/>
        <scheme val="minor"/>
      </rPr>
      <t>P:</t>
    </r>
    <r>
      <rPr>
        <sz val="10"/>
        <color theme="1"/>
        <rFont val="Calibri"/>
        <family val="2"/>
        <scheme val="minor"/>
      </rPr>
      <t xml:space="preserve"> Planea o diseña la actividad    </t>
    </r>
    <r>
      <rPr>
        <b/>
        <sz val="10"/>
        <color theme="9" tint="-0.249977111117893"/>
        <rFont val="Calibri"/>
        <family val="2"/>
        <scheme val="minor"/>
      </rPr>
      <t xml:space="preserve"> A:</t>
    </r>
    <r>
      <rPr>
        <sz val="10"/>
        <color theme="1"/>
        <rFont val="Calibri"/>
        <family val="2"/>
        <scheme val="minor"/>
      </rPr>
      <t xml:space="preserve"> Aprueba la actividad o su salida (producto/servicio)    
</t>
    </r>
    <r>
      <rPr>
        <b/>
        <sz val="10"/>
        <color theme="9" tint="-0.249977111117893"/>
        <rFont val="Calibri"/>
        <family val="2"/>
        <scheme val="minor"/>
      </rPr>
      <t>E:</t>
    </r>
    <r>
      <rPr>
        <sz val="10"/>
        <color theme="1"/>
        <rFont val="Calibri"/>
        <family val="2"/>
        <scheme val="minor"/>
      </rPr>
      <t xml:space="preserve"> Ejecuta la actividad                     </t>
    </r>
    <r>
      <rPr>
        <b/>
        <sz val="10"/>
        <color theme="9" tint="-0.249977111117893"/>
        <rFont val="Calibri"/>
        <family val="2"/>
        <scheme val="minor"/>
      </rPr>
      <t>V:</t>
    </r>
    <r>
      <rPr>
        <sz val="10"/>
        <color theme="1"/>
        <rFont val="Calibri"/>
        <family val="2"/>
        <scheme val="minor"/>
      </rPr>
      <t xml:space="preserve"> Verifica la actividad </t>
    </r>
  </si>
  <si>
    <r>
      <t xml:space="preserve">Este archivo hace parte de un conjunto de herramientas que le permitirán desarrollar un ejercicio de identificación del modelo de las líneas de defensa  con el propósito de que la entidad establezca e identifique las responsabilidades y roles que se distribuye a través de sus servidores frente a la gestión del riesgo y el control. Este instrumento se constituye como una guía para facilitar el proceso de estructuración de las líneas de defensa. 
Este archivo cuenta con cuatro (4) hojas de Excel de interés para quien lo diligencie, las cuales se explicaran a continuación:
</t>
    </r>
    <r>
      <rPr>
        <sz val="12"/>
        <color rgb="FFC00000"/>
        <rFont val="Calibri"/>
        <family val="2"/>
        <scheme val="minor"/>
      </rPr>
      <t xml:space="preserve">
ESTRUCTURA LÍNEAS DE DEFENSA:</t>
    </r>
    <r>
      <rPr>
        <sz val="12"/>
        <color theme="1"/>
        <rFont val="Calibri"/>
        <family val="2"/>
        <scheme val="minor"/>
      </rPr>
      <t xml:space="preserve">
La presentación de este archivo busca que el usuario conozca los conceptos básicos para desarrollar el ejercicio de líneas de defensa en su entidad.  Por esta razón, presenta la estructura de cada una de las líneas de defensa consideradas en este modelo a través de la descripción de sus integrantes y las responsabilidades generales ; dicha estructura corresponde a la presentada en el Manual Operativo del MIPG - Versión 2. 
</t>
    </r>
    <r>
      <rPr>
        <sz val="12"/>
        <color rgb="FFC00000"/>
        <rFont val="Calibri"/>
        <family val="2"/>
        <scheme val="minor"/>
      </rPr>
      <t>DIAGNÓSTICO DE ROLES Y RESPONSABILIDADES:</t>
    </r>
    <r>
      <rPr>
        <sz val="12"/>
        <color theme="1"/>
        <rFont val="Calibri"/>
        <family val="2"/>
        <scheme val="minor"/>
      </rPr>
      <t xml:space="preserve">
Corresponde al primer archivo que el usuario debe diligenciar, para ello debe tener en cuenta las siguientes consideraciones:
Aspectos claves de éxito: 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  
Responsables- Cargo: Corresponde a los posibles cargos que se pueden encontrar en una entidad. El listado presentado corresponde a un ejemplo de algunos cargos. 
Modo de diligenciamiento: teniendo en cuenta los aspectos claves de éxito listados sobre las filas y los responsables listados sobre las columnas, se deben identificar los responsables sobre cada uno de los componentes de los aspectos claves. En la parte superior del archivo se presentan cuatro componentes (Planear, Aprobar, Ejecutar y Verificar) que deben ser ubicados en la casilla en la que se entrecruce un aspecto clave de éxito con un responsable. Cada componente asociado a un aspecto puede tener uno o más responsables por lo que puede estar ubicado en una o más casillas al mismo tiempo. 
A continuación se presenta un ejemplo de diligenciamiento: 
Como se evidencia en el ejemplo del aspecto clave de éxito de la gestión del talento humano, la responsabilidad sobre los cuatro componentes recae sobre 3 cargos de la siguiente manera:
Representante legal: Aprua
Jefe de Oficina (quien en este caso puede ser el director o coordinador de talento humano) – Planea, Verifica y Ejecuta. 
Profesional – Ejecuta. 
En el ejemplo, el jefe de oficina y el profesional llevan a cabo tareas de ejecución porque pueden ejecutar diferentes etapas asociadas a la gestión del talento humano. De la misma manera, en la práctica cada uno de los componentes (Planear, Verificar, Aprobar y Ejecutar) puede ser llevado a cabo por uno o más cargos o responsables.
IDENTIFICACIÓN SEGUNDA LINEA DE DEFENSA 
El archivo asociado a la identificación de la segunda línea de defensa tiene en cuenta los aspectos clave de éxito enunciados en el archivo de diagnóstico de roles y responsabilidades. El objetivo de este documento es identificar para cuales actividades de éxito existe una segunda línea de defensa y para cuáles no. 
El diligenciamiento de cada una de las columnas del archivo se describe a continuación: 
Aspectos clave de éxito: son los mismos aspectos clave enunciados en el archivo de roles y responsabilidades y sobre los cuales se evaluara la existencia de una segunda línea de defensa.
Riesgo Asociado: para cada uno de los aspectos clave se deben identificar uno o más riesgos sobre los cuales se han establecido controles. 
Responsable: Al interior de la entidad debe haber uno o varios responsables sobre un aspecto clave de éxito. En esta casilla deben colocarse todos los responsables de los que se tenga conocimiento están asociados al aspecto clave de éxito. 
Área Funcional: 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 
Una vez se identifiquen los aspectos clave de éxito, los riesgos asociados al mismo y los responsables del aspecto clave, se procede a identificar si estos pertenecen o no a la segunda línea de defensa. Para tales fines se debe dar respuesta a 3 preguntas que se definen como 3 criterios. 
Criterios para la identificación de la segunda línea de defensa: 
• ¿El responsable o área funcional encargada del aspecto clave de éxito pertenece a la Media o Alta Gerencia?
• ¿El área funcional o responsable responde ante la Alta Dirección por el aspecto clave de éxito?
• ¿El área funcional o responsable realiza actividades de seguimiento?
En caso de que la respuesta sea afirmativa, se debe colocar una X en la casilla asociada a cada una de las preguntas. 
Clasificación: esta casilla se llena automáticamente una vez se responden los criterios para la identificación de la segunda línea de defensa. De esta manera, el usuario sabrá de inmediato si de acuerdo a las características identificadas el responsable pertenece a la primera o a la segunda línea de defensa. 
Para las actividades en las que la clasificación resulte en la primera línea de defensa no se debe seguir diligenciando el archivo. Por otro lado, aquellas actividades para las que se identifique una segunda línea de defensa deben diligenciar las columnas restantes. 
Funciones de aseguramiento: las funciones de aseguramiento son aquellas funciones que se llevan a cabo sobre los controles que se han establecido en la primera línea de defensa. Una función de aseguramiento tiene un carácter global a comparación de los controles que han sido establecidos de manera directa para el manejo de riesgos. 
Criterios evaluadores de la función de aseguramiento: Existen 4 criterios bajo los cuales se evalúa si una función de aseguramiento ha sido establecida de manera adecuada: 
• Establecimiento del objetivo y alcance de la función de aseguramiento. 
• Metodología establecida para la función de aseguramiento. 
• Si la función de aseguramiento cuenta con responsables claramente definidos. 
• Metodología para la comunicación de resultados y el manejo de información. 
En la casilla asociada a cada uno de estos criterios el usuario debe colocar un numero entre 1 y 5 de acuerdo a como considere se lleve dicha tarea en su entidad. Una vez se han colocado los 4 valores, se obtendrá un total que determinará el nivel de confianza de aseguramiento provisto por la función descrita. Dicho nivel de confianza puede ser bajo, medio o alto. 
Las columnas no especificadas en este instructivo se diligencian de manera automática a medida que el usuario agrega información dentro del archivo. 
INTERPRETACIÓN NIVEL DE ASEGURAMIENTO
Este archivo es de carácter informativo y se presenta con el objetivo de que el usuario pueda interpretar con mayor facilidad que quiere decir tener un nivel bajo, medio o alto de aseguramiento y cuáles son las implicaciones que dicha valoración puede traer y las acciones que se deben tomar. 
</t>
    </r>
    <r>
      <rPr>
        <b/>
        <sz val="12"/>
        <color rgb="FFC00000"/>
        <rFont val="Calibri"/>
        <family val="2"/>
        <scheme val="minor"/>
      </rPr>
      <t xml:space="preserve">MAPA DE ASEGURAMIENTO </t>
    </r>
    <r>
      <rPr>
        <sz val="12"/>
        <color theme="1"/>
        <rFont val="Calibri"/>
        <family val="2"/>
        <scheme val="minor"/>
      </rPr>
      <t xml:space="preserve">
El mapa de aseguramiento busca consolidar la información de la segunda y tercera líneas de defensa de la entidad relacionando los aspectos clave de éxito, los riesgos asociados al mismo, sus responsables y áreas funcionales. 
La información aquí consolidada proviene de los otros archivos que han sido previamente diligenciados. 
</t>
    </r>
  </si>
  <si>
    <t>P-A-V</t>
  </si>
  <si>
    <t>Secretaría General</t>
  </si>
  <si>
    <t>Departamento Administrativo de la Función Pública</t>
  </si>
  <si>
    <t>Nivel Riesgo asociado al aspecto clave de éxito</t>
  </si>
  <si>
    <t>FUNCIONES DE
 ASEGURAMIENTO O ACTIVIDAD DE CONTROL QUE DEBE ADELANTAR</t>
  </si>
  <si>
    <t>Servicio al Ciudadano</t>
  </si>
  <si>
    <t>Atributos Función de Aseguramiento o Actividad de Control para la evaluación de confianza</t>
  </si>
  <si>
    <t>OFICINA DE CONTROL INTERNO</t>
  </si>
  <si>
    <t>Seguimiento Actividad de Control para la evaluación de Confianza</t>
  </si>
  <si>
    <t>Mediante correo del Coordinador Grupo de Servicio al Ciudadano Institucional, presenta el  Informe preventivo y de riesgo que pudiera presentarse con respecto al análisis de las PQRDS emitidas en forma extemporánea, correspondiente al primer semestre d ela vigncia 2021. Se emitio alerta por un caso de extemporaneidad, la cual fue cumplida en los términos establecidos.</t>
  </si>
  <si>
    <t>Se observan correos del Coordinador del Grupo de Defensa Jurídica en los cuales realiza seguimiento a la gestión judicial adelantanda por los abogados asignados. Igualmente se observa el cronograma mensual de intervenciones del proceso de defensa jurídica.</t>
  </si>
  <si>
    <t>Mediante informe de fecha 18 de agosto de 2021, se describen los aspectos clave que responden a los atributos de la función de aseguramiento o las actividades de control para la evaluación de confianza definidos en el Mapa de Aseguramiento. Se presenta el resultado de las encuestas de impacto y satisfacción  de las actividades de capacitación, bienestrar y SST. Igualmente, se reporta la gestión del comité de convivencia laboral.</t>
  </si>
  <si>
    <t>Secretaría de Planeación</t>
  </si>
  <si>
    <t xml:space="preserve">Mediante el reporte realizado por la Secretaria de Planeación, donde se describen las alertas de cumplimiento a las metas del plan de desarollo, se podran implementar estrategias (plan de mejoramiento) de cumplimiento a cada dependencia, con el fin de garantizar el cumplimiento de las metas establecidas en cada vigencia.
</t>
  </si>
  <si>
    <t>Secretaria de Planeación</t>
  </si>
  <si>
    <t>x</t>
  </si>
  <si>
    <t>Lideres de las politicas de MIPG</t>
  </si>
  <si>
    <t>GOBERNACION DE NARIÑO</t>
  </si>
  <si>
    <t>Secretario (a) de Planeación</t>
  </si>
  <si>
    <t>Seguimiento al cumplimiento de metas del plan de desarrollo</t>
  </si>
  <si>
    <t>Secretario (a) General</t>
  </si>
  <si>
    <t>Secretaría General - Archivo General del Departamento</t>
  </si>
  <si>
    <t>Seguimiento al programa de gestión documental de la Gobernaicón de Nariño</t>
  </si>
  <si>
    <t>Subsecretaría de TH - Secretaría General</t>
  </si>
  <si>
    <t>Subsecretario (a) de Talento Humano - TH</t>
  </si>
  <si>
    <t>Plan Estratégico de Talento Humano</t>
  </si>
  <si>
    <t xml:space="preserve">Seguimiento al Plan Estratégico de Talento Humano </t>
  </si>
  <si>
    <t>Seguimiento a la implementación de las políticas del MIPG</t>
  </si>
  <si>
    <t>La Secretaria de Planeación de manera trimestral realiza el seguimiento a través de mesas de trabajo con los líderes de cada Politica para verificar el avance de las actividades propuestas en cada plan de trabajo de cada política de gestión y desempeño a traves del Instrumento de Autoevalución. Consolida la información y realiza un informe de balance del cumplimiento de los planes de trabajo y se presenta en sesión del Comité Institucional de Gestión y Desempeño lo cual queda registrado en la respectiva acta.</t>
  </si>
  <si>
    <t>Seguimiento a respuesta en los terminos establedos por la normatividad vigente a las peticiones radicadas en la Administración Departamental</t>
  </si>
  <si>
    <t>El Secretario (a) General, solicita el diligenciamiento de la Matriz de seguimiento a las respuestas de las PQRSD a cada dependencia, 5 días antes de terminar cada mes. La Secretaria General consolida un informe trimestral de monitoreo a la prestación del servicio al ciudadano, mediante la verificación del trámite de las PQRSD recepcionadas por los diferentes canales de la Gobernación de Nariño generando alertas sobre incumplimiento en términos, reiteraciones de consultas, quejas y denuncias y se publica en la pagina web institucional. Así miemos realiza un informe anual el cual contiene indicadores de gestión de los trámites de las PQRSD y  se presenta en sesión del Comité Institucional de Gestión y Desempeño lo cual queda registrado en la respectiva acta.</t>
  </si>
  <si>
    <t>Posibilidad de pérdida de credibilidad de nuestros grupos de interés, por incumplir las metas de los planes formulados y/o por un ineficiente seguimiento realizado a estos, debido a la inadecuada formulación de las metas y/o mal diseño y uso de las herramientas utilizadas en la etapa de seguimiento.</t>
  </si>
  <si>
    <t>Seguimiento a metas Plan de desarrollo</t>
  </si>
  <si>
    <t>Implementación del Modelo Integrado de Planeación y Gestión - MIPG</t>
  </si>
  <si>
    <t>Posibilidad de pérdida de credibilidad de las partes interesadas por la falta de implementación de las policitas de MIPG debido al la falta de seguimiento en su implementación y gestión.</t>
  </si>
  <si>
    <t>Posibilidad de afectación de la buena imagen en la gestión, al no atender a tiempo las PQRSD, debido a la desatención por parte de los responsables de las respuestas, así mismo la falta de seguimiento al estado del tramite dado.</t>
  </si>
  <si>
    <t>Posibilidad de pérdida económica y reputacional por perdida o daño de la información (física o digital) de la Gobernación de Nariño, debido a la falta de mantenimiento de la infraestructura física y tecnológica o por incumplimiento de los lineamientos legales vigentes.</t>
  </si>
  <si>
    <t xml:space="preserve">Posible pérdida reputacional por Inadecuada administración de Talento Humano debido al incumplimiento de la planeación, ejecución, control y seguimiento de las actividades programadas en el Plan Estrategico de Talento Humano.   </t>
  </si>
  <si>
    <t xml:space="preserve">El profesional del Archivo General del Departamento adscrito a la Secretaría General, realiza de manera semestral el seguimiento a la implementación del programa de gestión documental a través de mesas de trabajo con cada una de las dependencias instrumento metodológico. Elabora el informe semestral sobre la implementación del programa de gestión documental por dependencias (Sistema de Conservación Documental, Tablas de Retención Documental y Tablas de Valoración Documental) el cual se presenta en el comité institucional de gestión y desempeño. </t>
  </si>
  <si>
    <t>El Subsecretario de TH, de manera trimestral realiza seguimiento a la ejecución de las actividades de gestión y/o estrategias contempladas en los mecanismos del plan estratégico de TH, a través de los instrumentos diseñados para tal fin, permitiendo generar alertas en la ejecución de recursos; consolida la información y realiza un informe de balance del cumplimiento de las actividades y la eficacia del plan y se presenta en sesión del Comité Institucional Coordinador de Control Interno para definir acciones de mejora o intervenciones necesarias lo cual queda registrado en el acta de dicho comité.</t>
  </si>
  <si>
    <t xml:space="preserve">El Secretario/a de Planeación a través de la oficina de Banco de Proyectos, realiza cada mes el seguimiento de las metas del plan de desarrollo, con la consolidación de la información reportada por las dependencias en las herramientas informáticas dispuestas para este proceso. 
Con la consolidación de la información se genera reportes e informes de cumplimiento y se  generan alertas frente a los retrasos o posibles incumplimientos de metas.                           
Frente a casos de inconsistencias se realizan mesas de trabajo para corregir con las dependencias involucradas y se deja como soporte un acta de cada reunión.
El Secretario/a de Planeación socializa cada mes en Consejo de Gobierno el informe consolidado de cumplimiento del Plan de desarrollo, en caso de las metas rezagadas, la Alta Dirección toma medidas correctivas o de mejora, en consejo de gobierno dejando como soporte el acta respectiva.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</si>
</sst>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8"/>
      <color rgb="FF000000"/>
      <name val="Arial Narrow"/>
      <family val="2"/>
    </font>
    <font>
      <b/>
      <sz val="16"/>
      <color theme="1"/>
      <name val="Calibri"/>
      <family val="2"/>
      <scheme val="minor"/>
    </font>
    <font>
      <b/>
      <sz val="11"/>
      <color theme="1"/>
      <name val="Calibri"/>
      <family val="2"/>
      <scheme val="minor"/>
    </font>
    <font>
      <sz val="12"/>
      <color theme="1"/>
      <name val="Calibri"/>
      <family val="2"/>
      <scheme val="minor"/>
    </font>
    <font>
      <b/>
      <sz val="12"/>
      <color theme="0"/>
      <name val="Calibri"/>
      <family val="2"/>
      <scheme val="minor"/>
    </font>
    <font>
      <sz val="16"/>
      <color theme="1"/>
      <name val="Calibri"/>
      <family val="2"/>
      <scheme val="minor"/>
    </font>
    <font>
      <b/>
      <sz val="18"/>
      <color theme="1"/>
      <name val="Calibri"/>
      <family val="2"/>
      <scheme val="minor"/>
    </font>
    <font>
      <sz val="10"/>
      <color theme="1"/>
      <name val="Calibri"/>
      <family val="2"/>
      <scheme val="minor"/>
    </font>
    <font>
      <sz val="14"/>
      <color theme="1"/>
      <name val="Calibri"/>
      <family val="2"/>
      <scheme val="minor"/>
    </font>
    <font>
      <b/>
      <sz val="10"/>
      <color theme="1"/>
      <name val="Calibri"/>
      <family val="2"/>
      <scheme val="minor"/>
    </font>
    <font>
      <b/>
      <sz val="12"/>
      <color theme="1"/>
      <name val="Calibri"/>
      <family val="2"/>
      <scheme val="minor"/>
    </font>
    <font>
      <b/>
      <sz val="10"/>
      <color theme="9" tint="-0.249977111117893"/>
      <name val="Calibri"/>
      <family val="2"/>
      <scheme val="minor"/>
    </font>
    <font>
      <b/>
      <sz val="10"/>
      <color theme="0"/>
      <name val="Calibri"/>
      <family val="2"/>
      <scheme val="minor"/>
    </font>
    <font>
      <b/>
      <sz val="14"/>
      <color theme="0"/>
      <name val="Calibri"/>
      <family val="2"/>
      <scheme val="minor"/>
    </font>
    <font>
      <sz val="10"/>
      <color theme="1"/>
      <name val="Arial Narrow"/>
      <family val="2"/>
    </font>
    <font>
      <b/>
      <sz val="10"/>
      <name val="Calibri"/>
      <family val="2"/>
      <scheme val="minor"/>
    </font>
    <font>
      <b/>
      <sz val="14"/>
      <color theme="1"/>
      <name val="Calibri"/>
      <family val="2"/>
      <scheme val="minor"/>
    </font>
    <font>
      <b/>
      <sz val="16"/>
      <color theme="0"/>
      <name val="Calibri"/>
      <family val="2"/>
      <scheme val="minor"/>
    </font>
    <font>
      <sz val="9"/>
      <color theme="1"/>
      <name val="Calibri"/>
      <family val="2"/>
      <scheme val="minor"/>
    </font>
    <font>
      <sz val="11"/>
      <color rgb="FF000000"/>
      <name val="Calibri"/>
      <family val="2"/>
    </font>
    <font>
      <sz val="12"/>
      <color rgb="FFC00000"/>
      <name val="Calibri"/>
      <family val="2"/>
      <scheme val="minor"/>
    </font>
    <font>
      <b/>
      <sz val="12"/>
      <color rgb="FFC00000"/>
      <name val="Calibri"/>
      <family val="2"/>
      <scheme val="minor"/>
    </font>
    <font>
      <b/>
      <sz val="10"/>
      <color indexed="81"/>
      <name val="Tahoma"/>
      <family val="2"/>
    </font>
    <font>
      <sz val="10"/>
      <color indexed="81"/>
      <name val="Tahoma"/>
      <family val="2"/>
    </font>
    <font>
      <sz val="9"/>
      <color indexed="81"/>
      <name val="Tahoma"/>
      <family val="2"/>
    </font>
    <font>
      <b/>
      <sz val="9"/>
      <color indexed="81"/>
      <name val="Tahoma"/>
      <family val="2"/>
    </font>
    <font>
      <sz val="1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31859B"/>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rgb="FFFABF8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9" borderId="1" xfId="0" applyFill="1" applyBorder="1" applyAlignment="1">
      <alignment horizontal="center"/>
    </xf>
    <xf numFmtId="0" fontId="0" fillId="10" borderId="1" xfId="0" applyFill="1" applyBorder="1" applyAlignment="1">
      <alignment horizontal="center"/>
    </xf>
    <xf numFmtId="0" fontId="0" fillId="0" borderId="1" xfId="0" applyBorder="1"/>
    <xf numFmtId="0" fontId="8"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vertical="center" wrapText="1"/>
      <protection locked="0"/>
    </xf>
    <xf numFmtId="0" fontId="8" fillId="9" borderId="1" xfId="0"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center" wrapText="1"/>
      <protection locked="0"/>
    </xf>
    <xf numFmtId="0" fontId="8" fillId="10" borderId="5" xfId="0" applyFont="1" applyFill="1" applyBorder="1" applyAlignment="1" applyProtection="1">
      <alignment vertical="center" wrapText="1"/>
      <protection locked="0"/>
    </xf>
    <xf numFmtId="0" fontId="8" fillId="10" borderId="5" xfId="0" applyFont="1" applyFill="1" applyBorder="1" applyAlignment="1" applyProtection="1">
      <alignment horizontal="left" vertical="center" wrapText="1"/>
      <protection locked="0"/>
    </xf>
    <xf numFmtId="0" fontId="8" fillId="10" borderId="5" xfId="0" applyFont="1" applyFill="1" applyBorder="1" applyAlignment="1" applyProtection="1">
      <alignment horizontal="center" vertical="center" wrapText="1"/>
      <protection locked="0"/>
    </xf>
    <xf numFmtId="0" fontId="8" fillId="9" borderId="1" xfId="0" applyFont="1" applyFill="1" applyBorder="1" applyAlignment="1" applyProtection="1">
      <alignment vertical="center"/>
      <protection locked="0"/>
    </xf>
    <xf numFmtId="0" fontId="8" fillId="9" borderId="1" xfId="0" applyFont="1"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8" fillId="10" borderId="5" xfId="0" applyFont="1" applyFill="1" applyBorder="1" applyAlignment="1" applyProtection="1">
      <alignment vertical="center"/>
      <protection locked="0"/>
    </xf>
    <xf numFmtId="0" fontId="8" fillId="10" borderId="5" xfId="0" applyFont="1" applyFill="1" applyBorder="1" applyAlignment="1" applyProtection="1">
      <alignment horizontal="center" vertical="center"/>
      <protection locked="0"/>
    </xf>
    <xf numFmtId="0" fontId="0" fillId="0" borderId="0" xfId="0" applyProtection="1">
      <protection hidden="1"/>
    </xf>
    <xf numFmtId="0" fontId="14" fillId="10" borderId="11" xfId="0" applyFont="1" applyFill="1" applyBorder="1" applyAlignment="1" applyProtection="1">
      <alignment horizontal="center" vertical="center"/>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wrapText="1"/>
      <protection hidden="1"/>
    </xf>
    <xf numFmtId="0" fontId="4" fillId="9" borderId="1" xfId="0" applyFont="1" applyFill="1" applyBorder="1" applyAlignment="1" applyProtection="1">
      <alignment horizontal="justify" vertical="center" wrapText="1"/>
      <protection hidden="1"/>
    </xf>
    <xf numFmtId="0" fontId="4" fillId="9" borderId="1" xfId="0" applyFont="1" applyFill="1" applyBorder="1" applyAlignment="1" applyProtection="1">
      <alignment horizontal="left" vertical="center" wrapText="1"/>
      <protection hidden="1"/>
    </xf>
    <xf numFmtId="0" fontId="0" fillId="9" borderId="0" xfId="0" applyFill="1" applyProtection="1">
      <protection hidden="1"/>
    </xf>
    <xf numFmtId="0" fontId="6" fillId="9" borderId="0" xfId="0" applyFont="1" applyFill="1" applyAlignment="1" applyProtection="1">
      <alignment horizontal="justify" vertical="top"/>
      <protection hidden="1"/>
    </xf>
    <xf numFmtId="0" fontId="14" fillId="11" borderId="0" xfId="0" applyFont="1" applyFill="1" applyAlignment="1" applyProtection="1">
      <alignment vertical="center"/>
      <protection hidden="1"/>
    </xf>
    <xf numFmtId="0" fontId="8" fillId="0" borderId="1" xfId="0" applyFont="1" applyBorder="1" applyAlignment="1" applyProtection="1">
      <alignment horizontal="left" vertical="center" wrapText="1"/>
      <protection locked="0" hidden="1"/>
    </xf>
    <xf numFmtId="0" fontId="4" fillId="0" borderId="0" xfId="0" applyFont="1" applyProtection="1">
      <protection locked="0" hidden="1"/>
    </xf>
    <xf numFmtId="0" fontId="8" fillId="0" borderId="1" xfId="0" applyFont="1" applyBorder="1" applyAlignment="1" applyProtection="1">
      <alignment horizontal="center" vertical="center"/>
      <protection locked="0" hidden="1"/>
    </xf>
    <xf numFmtId="0" fontId="8" fillId="0" borderId="1" xfId="0" applyFont="1" applyBorder="1" applyAlignment="1" applyProtection="1">
      <alignment horizontal="center" vertical="center" wrapText="1"/>
      <protection locked="0" hidden="1"/>
    </xf>
    <xf numFmtId="0" fontId="4" fillId="0" borderId="0" xfId="0" applyFont="1" applyAlignment="1" applyProtection="1">
      <alignment wrapText="1"/>
      <protection locked="0" hidden="1"/>
    </xf>
    <xf numFmtId="0" fontId="0" fillId="0" borderId="0" xfId="0" applyAlignment="1" applyProtection="1">
      <alignment vertical="center"/>
      <protection hidden="1"/>
    </xf>
    <xf numFmtId="0" fontId="0" fillId="0" borderId="0" xfId="0" applyProtection="1">
      <protection locked="0" hidden="1"/>
    </xf>
    <xf numFmtId="0" fontId="4" fillId="0" borderId="0" xfId="0" applyFont="1" applyAlignment="1" applyProtection="1">
      <alignment horizontal="center" vertical="center"/>
      <protection locked="0" hidden="1"/>
    </xf>
    <xf numFmtId="0" fontId="16" fillId="12"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15"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justify" vertical="center" wrapText="1"/>
      <protection locked="0" hidden="1"/>
    </xf>
    <xf numFmtId="0" fontId="8" fillId="0" borderId="3" xfId="0" applyFont="1" applyBorder="1" applyAlignment="1" applyProtection="1">
      <alignment horizontal="left" vertical="center" wrapText="1"/>
      <protection locked="0" hidden="1"/>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center" wrapText="1"/>
      <protection locked="0" hidden="1"/>
    </xf>
    <xf numFmtId="0" fontId="3" fillId="10" borderId="5"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hidden="1"/>
    </xf>
    <xf numFmtId="0" fontId="0" fillId="0" borderId="0" xfId="0" applyAlignment="1" applyProtection="1">
      <alignment wrapText="1"/>
      <protection locked="0" hidden="1"/>
    </xf>
    <xf numFmtId="0" fontId="19" fillId="0" borderId="1" xfId="0" applyFont="1" applyBorder="1" applyAlignment="1" applyProtection="1">
      <alignment horizontal="center" vertical="center"/>
      <protection locked="0" hidden="1"/>
    </xf>
    <xf numFmtId="0" fontId="19" fillId="0" borderId="1" xfId="0" applyFont="1" applyBorder="1" applyAlignment="1" applyProtection="1">
      <alignment vertical="center" wrapText="1"/>
      <protection locked="0" hidden="1"/>
    </xf>
    <xf numFmtId="0" fontId="19" fillId="0" borderId="1" xfId="0" applyFont="1" applyBorder="1" applyAlignment="1" applyProtection="1">
      <alignment horizontal="justify" vertical="center" wrapText="1"/>
      <protection locked="0" hidden="1"/>
    </xf>
    <xf numFmtId="0" fontId="19" fillId="0" borderId="1" xfId="0" applyFont="1" applyBorder="1" applyAlignment="1" applyProtection="1">
      <alignment horizontal="left" vertical="center" wrapText="1"/>
      <protection locked="0" hidden="1"/>
    </xf>
    <xf numFmtId="0" fontId="4" fillId="9" borderId="0" xfId="0" applyFont="1" applyFill="1" applyAlignment="1" applyProtection="1">
      <alignment vertical="top" wrapText="1"/>
      <protection hidden="1"/>
    </xf>
    <xf numFmtId="0" fontId="0" fillId="14" borderId="13" xfId="0" applyFill="1" applyBorder="1" applyProtection="1">
      <protection locked="0" hidden="1"/>
    </xf>
    <xf numFmtId="0" fontId="0" fillId="14" borderId="14" xfId="0" applyFill="1" applyBorder="1" applyProtection="1">
      <protection locked="0" hidden="1"/>
    </xf>
    <xf numFmtId="0" fontId="0" fillId="0" borderId="14" xfId="0" applyBorder="1" applyProtection="1">
      <protection locked="0" hidden="1"/>
    </xf>
    <xf numFmtId="0" fontId="0" fillId="0" borderId="15" xfId="0" applyBorder="1" applyProtection="1">
      <protection locked="0" hidden="1"/>
    </xf>
    <xf numFmtId="0" fontId="0" fillId="0" borderId="16" xfId="0" applyBorder="1" applyAlignment="1" applyProtection="1">
      <alignment vertical="top" wrapText="1"/>
      <protection locked="0" hidden="1"/>
    </xf>
    <xf numFmtId="0" fontId="3" fillId="14" borderId="14" xfId="0" applyFont="1" applyFill="1" applyBorder="1" applyAlignment="1" applyProtection="1">
      <alignment horizontal="center" vertical="center"/>
      <protection locked="0" hidden="1"/>
    </xf>
    <xf numFmtId="0" fontId="27" fillId="0" borderId="1" xfId="0" applyFont="1" applyBorder="1" applyAlignment="1" applyProtection="1">
      <alignment horizontal="left" vertical="center" wrapText="1"/>
      <protection locked="0" hidden="1"/>
    </xf>
    <xf numFmtId="0" fontId="18" fillId="11" borderId="0" xfId="0" applyFont="1" applyFill="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4" fillId="9" borderId="0" xfId="0" applyFont="1" applyFill="1" applyAlignment="1" applyProtection="1">
      <alignment horizontal="justify" vertical="top" wrapText="1"/>
      <protection hidden="1"/>
    </xf>
    <xf numFmtId="0" fontId="0" fillId="0" borderId="1" xfId="0"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9" fillId="2" borderId="1" xfId="0" applyFont="1" applyFill="1" applyBorder="1" applyAlignment="1" applyProtection="1">
      <alignment horizontal="center" vertical="center"/>
      <protection locked="0" hidden="1"/>
    </xf>
    <xf numFmtId="0" fontId="14" fillId="11" borderId="0" xfId="0" applyFont="1" applyFill="1" applyAlignment="1" applyProtection="1">
      <alignment horizontal="center" vertical="center"/>
      <protection hidden="1"/>
    </xf>
    <xf numFmtId="0" fontId="10" fillId="6" borderId="7"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9" fillId="2" borderId="1" xfId="0" applyFont="1" applyFill="1" applyBorder="1" applyAlignment="1">
      <alignment horizontal="center" vertical="center"/>
    </xf>
    <xf numFmtId="0" fontId="0" fillId="0" borderId="1" xfId="0" applyBorder="1" applyAlignment="1" applyProtection="1">
      <alignment horizontal="center"/>
      <protection locked="0"/>
    </xf>
    <xf numFmtId="0" fontId="8" fillId="0" borderId="0" xfId="0" applyFont="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9" borderId="9"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9" borderId="7"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hidden="1"/>
    </xf>
    <xf numFmtId="0" fontId="16" fillId="6" borderId="1" xfId="0" applyFont="1" applyFill="1" applyBorder="1" applyAlignment="1" applyProtection="1">
      <alignment horizontal="center" vertical="center" wrapText="1"/>
      <protection locked="0" hidden="1"/>
    </xf>
    <xf numFmtId="0" fontId="13" fillId="8" borderId="8" xfId="0" applyFont="1" applyFill="1" applyBorder="1" applyAlignment="1" applyProtection="1">
      <alignment horizontal="center" vertical="center" wrapText="1"/>
      <protection locked="0" hidden="1"/>
    </xf>
    <xf numFmtId="0" fontId="13" fillId="8" borderId="1" xfId="0" applyFont="1" applyFill="1" applyBorder="1" applyAlignment="1" applyProtection="1">
      <alignment horizontal="center" vertical="center"/>
      <protection locked="0" hidden="1"/>
    </xf>
    <xf numFmtId="0" fontId="10" fillId="4" borderId="8" xfId="0" applyFont="1" applyFill="1" applyBorder="1" applyAlignment="1" applyProtection="1">
      <alignment horizontal="center" vertical="center" wrapText="1"/>
      <protection locked="0" hidden="1"/>
    </xf>
    <xf numFmtId="0" fontId="10" fillId="4" borderId="1" xfId="0" applyFont="1" applyFill="1" applyBorder="1" applyAlignment="1" applyProtection="1">
      <alignment horizontal="center" vertical="center" wrapText="1"/>
      <protection locked="0" hidden="1"/>
    </xf>
    <xf numFmtId="0" fontId="14" fillId="11" borderId="12" xfId="0" applyFont="1" applyFill="1" applyBorder="1" applyAlignment="1" applyProtection="1">
      <alignment horizontal="center" vertical="center"/>
      <protection locked="0" hidden="1"/>
    </xf>
    <xf numFmtId="0" fontId="14" fillId="11" borderId="7" xfId="0" applyFont="1" applyFill="1" applyBorder="1" applyAlignment="1" applyProtection="1">
      <alignment horizontal="center" vertical="center"/>
      <protection locked="0" hidden="1"/>
    </xf>
    <xf numFmtId="0" fontId="14" fillId="11" borderId="10" xfId="0" applyFont="1" applyFill="1" applyBorder="1" applyAlignment="1" applyProtection="1">
      <alignment horizontal="center" vertical="center"/>
      <protection locked="0" hidden="1"/>
    </xf>
    <xf numFmtId="0" fontId="13" fillId="13" borderId="8" xfId="0" applyFont="1" applyFill="1" applyBorder="1" applyAlignment="1" applyProtection="1">
      <alignment horizontal="center" vertical="center"/>
      <protection locked="0" hidden="1"/>
    </xf>
    <xf numFmtId="0" fontId="16" fillId="6" borderId="1" xfId="0" applyFont="1" applyFill="1" applyBorder="1" applyAlignment="1" applyProtection="1">
      <alignment horizontal="center" vertical="center"/>
      <protection locked="0" hidden="1"/>
    </xf>
    <xf numFmtId="0" fontId="10" fillId="3" borderId="3" xfId="0" applyFont="1" applyFill="1" applyBorder="1" applyAlignment="1" applyProtection="1">
      <alignment horizontal="center" vertical="center" wrapText="1"/>
      <protection locked="0" hidden="1"/>
    </xf>
    <xf numFmtId="0" fontId="16" fillId="6" borderId="7" xfId="0" applyFont="1" applyFill="1" applyBorder="1" applyAlignment="1" applyProtection="1">
      <alignment horizontal="center" vertical="center" wrapText="1"/>
      <protection locked="0" hidden="1"/>
    </xf>
    <xf numFmtId="0" fontId="16" fillId="6" borderId="8" xfId="0" applyFont="1" applyFill="1" applyBorder="1" applyAlignment="1" applyProtection="1">
      <alignment horizontal="center" vertical="center" wrapText="1"/>
      <protection locked="0" hidden="1"/>
    </xf>
    <xf numFmtId="0" fontId="9" fillId="2" borderId="4"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locked="0" hidden="1"/>
    </xf>
    <xf numFmtId="0" fontId="2" fillId="0" borderId="5" xfId="0" applyFont="1" applyBorder="1" applyAlignment="1" applyProtection="1">
      <alignment horizontal="center" vertical="center"/>
      <protection locked="0" hidden="1"/>
    </xf>
    <xf numFmtId="0" fontId="2" fillId="0" borderId="6" xfId="0" applyFont="1" applyBorder="1" applyAlignment="1" applyProtection="1">
      <alignment horizontal="center" vertical="center"/>
      <protection locked="0" hidden="1"/>
    </xf>
    <xf numFmtId="0" fontId="3" fillId="14" borderId="14" xfId="0" applyFont="1" applyFill="1" applyBorder="1" applyAlignment="1" applyProtection="1">
      <alignment horizontal="center" vertical="center"/>
      <protection locked="0" hidden="1"/>
    </xf>
    <xf numFmtId="0" fontId="3" fillId="14" borderId="17" xfId="0" applyFont="1" applyFill="1" applyBorder="1" applyAlignment="1" applyProtection="1">
      <alignment horizontal="center" vertical="center"/>
      <protection locked="0" hidden="1"/>
    </xf>
    <xf numFmtId="0" fontId="10" fillId="3" borderId="1" xfId="0" applyFont="1" applyFill="1" applyBorder="1" applyAlignment="1" applyProtection="1">
      <alignment horizontal="center" vertical="center" wrapText="1"/>
      <protection locked="0" hidden="1"/>
    </xf>
    <xf numFmtId="0" fontId="10" fillId="3" borderId="1" xfId="0" applyFont="1" applyFill="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18" fillId="11" borderId="1" xfId="0" applyFont="1" applyFill="1" applyBorder="1" applyAlignment="1" applyProtection="1">
      <alignment horizontal="center" vertical="center"/>
      <protection locked="0" hidden="1"/>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cellXfs>
  <cellStyles count="1">
    <cellStyle name="Normal" xfId="0" builtinId="0"/>
  </cellStyles>
  <dxfs count="4">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s>
  <tableStyles count="0" defaultTableStyle="TableStyleMedium2" defaultPivotStyle="PivotStyleLight16"/>
  <colors>
    <mruColors>
      <color rgb="FFFABF8F"/>
      <color rgb="FF31859B"/>
      <color rgb="FFC898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123825</xdr:rowOff>
    </xdr:from>
    <xdr:to>
      <xdr:col>6</xdr:col>
      <xdr:colOff>329804</xdr:colOff>
      <xdr:row>0</xdr:row>
      <xdr:rowOff>723899</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1" y="123825"/>
          <a:ext cx="2225278" cy="600074"/>
        </a:xfrm>
        <a:prstGeom prst="rect">
          <a:avLst/>
        </a:prstGeom>
      </xdr:spPr>
    </xdr:pic>
    <xdr:clientData/>
  </xdr:twoCellAnchor>
  <mc:AlternateContent xmlns:mc="http://schemas.openxmlformats.org/markup-compatibility/2006">
    <mc:Choice xmlns:a14="http://schemas.microsoft.com/office/drawing/2010/main" Requires="a14">
      <xdr:twoCellAnchor>
        <xdr:from>
          <xdr:col>14</xdr:col>
          <xdr:colOff>441960</xdr:colOff>
          <xdr:row>0</xdr:row>
          <xdr:rowOff>426720</xdr:rowOff>
        </xdr:from>
        <xdr:to>
          <xdr:col>17</xdr:col>
          <xdr:colOff>160020</xdr:colOff>
          <xdr:row>0</xdr:row>
          <xdr:rowOff>678180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Siguiente</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205153</xdr:colOff>
      <xdr:row>0</xdr:row>
      <xdr:rowOff>36634</xdr:rowOff>
    </xdr:from>
    <xdr:ext cx="1179635" cy="725365"/>
    <xdr:pic>
      <xdr:nvPicPr>
        <xdr:cNvPr id="8" name="image1.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388326" y="36634"/>
          <a:ext cx="1179635" cy="725365"/>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3</xdr:col>
          <xdr:colOff>1927860</xdr:colOff>
          <xdr:row>3</xdr:row>
          <xdr:rowOff>60960</xdr:rowOff>
        </xdr:from>
        <xdr:to>
          <xdr:col>3</xdr:col>
          <xdr:colOff>2941320</xdr:colOff>
          <xdr:row>3</xdr:row>
          <xdr:rowOff>335280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861060</xdr:colOff>
          <xdr:row>3</xdr:row>
          <xdr:rowOff>60960</xdr:rowOff>
        </xdr:from>
        <xdr:to>
          <xdr:col>3</xdr:col>
          <xdr:colOff>1874520</xdr:colOff>
          <xdr:row>3</xdr:row>
          <xdr:rowOff>335280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Anterior</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111577</xdr:rowOff>
    </xdr:from>
    <xdr:ext cx="1466850" cy="564698"/>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111577"/>
          <a:ext cx="1466850" cy="564698"/>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3</xdr:col>
          <xdr:colOff>2293620</xdr:colOff>
          <xdr:row>2</xdr:row>
          <xdr:rowOff>114300</xdr:rowOff>
        </xdr:from>
        <xdr:to>
          <xdr:col>4</xdr:col>
          <xdr:colOff>754380</xdr:colOff>
          <xdr:row>2</xdr:row>
          <xdr:rowOff>388620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1226820</xdr:colOff>
          <xdr:row>2</xdr:row>
          <xdr:rowOff>121920</xdr:rowOff>
        </xdr:from>
        <xdr:to>
          <xdr:col>3</xdr:col>
          <xdr:colOff>2247900</xdr:colOff>
          <xdr:row>2</xdr:row>
          <xdr:rowOff>403860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Anterior</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261430</xdr:colOff>
      <xdr:row>0</xdr:row>
      <xdr:rowOff>29308</xdr:rowOff>
    </xdr:from>
    <xdr:ext cx="1196627" cy="813288"/>
    <xdr:pic>
      <xdr:nvPicPr>
        <xdr:cNvPr id="16" name="image1.jp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 cstate="print"/>
        <a:stretch>
          <a:fillRect/>
        </a:stretch>
      </xdr:blipFill>
      <xdr:spPr>
        <a:xfrm>
          <a:off x="261430" y="29308"/>
          <a:ext cx="1196627" cy="813288"/>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4</xdr:col>
          <xdr:colOff>365760</xdr:colOff>
          <xdr:row>0</xdr:row>
          <xdr:rowOff>76200</xdr:rowOff>
        </xdr:from>
        <xdr:to>
          <xdr:col>5</xdr:col>
          <xdr:colOff>518160</xdr:colOff>
          <xdr:row>0</xdr:row>
          <xdr:rowOff>335280</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182880</xdr:colOff>
          <xdr:row>0</xdr:row>
          <xdr:rowOff>76200</xdr:rowOff>
        </xdr:from>
        <xdr:to>
          <xdr:col>4</xdr:col>
          <xdr:colOff>304800</xdr:colOff>
          <xdr:row>0</xdr:row>
          <xdr:rowOff>335280</xdr:rowOff>
        </xdr:to>
        <xdr:sp macro="" textlink="">
          <xdr:nvSpPr>
            <xdr:cNvPr id="4103" name="Button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Anterior</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328839</xdr:colOff>
      <xdr:row>0</xdr:row>
      <xdr:rowOff>0</xdr:rowOff>
    </xdr:from>
    <xdr:ext cx="1261835" cy="819149"/>
    <xdr:pic>
      <xdr:nvPicPr>
        <xdr:cNvPr id="8" name="image1.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xfrm>
          <a:off x="328839" y="0"/>
          <a:ext cx="1261835" cy="819149"/>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3</xdr:col>
          <xdr:colOff>83820</xdr:colOff>
          <xdr:row>0</xdr:row>
          <xdr:rowOff>60960</xdr:rowOff>
        </xdr:from>
        <xdr:to>
          <xdr:col>3</xdr:col>
          <xdr:colOff>1104900</xdr:colOff>
          <xdr:row>0</xdr:row>
          <xdr:rowOff>335280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O" sz="1100" b="0" i="0" u="none" strike="noStrike" baseline="0">
                  <a:solidFill>
                    <a:srgbClr val="000000"/>
                  </a:solidFill>
                  <a:latin typeface="Calibri"/>
                  <a:ea typeface="Calibri"/>
                  <a:cs typeface="Calibri"/>
                </a:rPr>
                <a:t>Anterior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332431</xdr:colOff>
      <xdr:row>5</xdr:row>
      <xdr:rowOff>17771</xdr:rowOff>
    </xdr:to>
    <xdr:sp macro="" textlink="">
      <xdr:nvSpPr>
        <xdr:cNvPr id="14" name="27 Rectángulo redondeado">
          <a:extLst>
            <a:ext uri="{FF2B5EF4-FFF2-40B4-BE49-F238E27FC236}">
              <a16:creationId xmlns:a16="http://schemas.microsoft.com/office/drawing/2014/main" id="{00000000-0008-0000-0600-00000E000000}"/>
            </a:ext>
          </a:extLst>
        </xdr:cNvPr>
        <xdr:cNvSpPr/>
      </xdr:nvSpPr>
      <xdr:spPr>
        <a:xfrm>
          <a:off x="762000" y="571500"/>
          <a:ext cx="1094431" cy="398771"/>
        </a:xfrm>
        <a:prstGeom prst="roundRect">
          <a:avLst/>
        </a:prstGeom>
        <a:solidFill>
          <a:srgbClr val="70AD47"/>
        </a:solidFill>
        <a:ln w="12700" cap="flat" cmpd="sng" algn="ctr">
          <a:solidFill>
            <a:srgbClr val="70AD47">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Alto Aseguramiento</a:t>
          </a:r>
        </a:p>
      </xdr:txBody>
    </xdr:sp>
    <xdr:clientData/>
  </xdr:twoCellAnchor>
  <xdr:twoCellAnchor>
    <xdr:from>
      <xdr:col>0</xdr:col>
      <xdr:colOff>742950</xdr:colOff>
      <xdr:row>9</xdr:row>
      <xdr:rowOff>99935</xdr:rowOff>
    </xdr:from>
    <xdr:to>
      <xdr:col>2</xdr:col>
      <xdr:colOff>313381</xdr:colOff>
      <xdr:row>11</xdr:row>
      <xdr:rowOff>117706</xdr:rowOff>
    </xdr:to>
    <xdr:sp macro="" textlink="">
      <xdr:nvSpPr>
        <xdr:cNvPr id="15" name="28 Rectángulo redondeado">
          <a:extLst>
            <a:ext uri="{FF2B5EF4-FFF2-40B4-BE49-F238E27FC236}">
              <a16:creationId xmlns:a16="http://schemas.microsoft.com/office/drawing/2014/main" id="{00000000-0008-0000-0600-00000F000000}"/>
            </a:ext>
          </a:extLst>
        </xdr:cNvPr>
        <xdr:cNvSpPr/>
      </xdr:nvSpPr>
      <xdr:spPr>
        <a:xfrm>
          <a:off x="742950" y="1814435"/>
          <a:ext cx="1094431" cy="398771"/>
        </a:xfrm>
        <a:prstGeom prst="roundRect">
          <a:avLst/>
        </a:prstGeom>
        <a:solidFill>
          <a:srgbClr val="FFC000">
            <a:lumMod val="60000"/>
            <a:lumOff val="40000"/>
          </a:srgbClr>
        </a:solidFill>
        <a:ln w="12700" cap="flat" cmpd="sng" algn="ctr">
          <a:solidFill>
            <a:srgbClr val="FFC000">
              <a:lumMod val="60000"/>
              <a:lumOff val="4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Medio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1</xdr:col>
      <xdr:colOff>0</xdr:colOff>
      <xdr:row>15</xdr:row>
      <xdr:rowOff>131712</xdr:rowOff>
    </xdr:from>
    <xdr:to>
      <xdr:col>2</xdr:col>
      <xdr:colOff>332431</xdr:colOff>
      <xdr:row>17</xdr:row>
      <xdr:rowOff>149483</xdr:rowOff>
    </xdr:to>
    <xdr:sp macro="" textlink="">
      <xdr:nvSpPr>
        <xdr:cNvPr id="16" name="29 Rectángulo redondeado">
          <a:extLst>
            <a:ext uri="{FF2B5EF4-FFF2-40B4-BE49-F238E27FC236}">
              <a16:creationId xmlns:a16="http://schemas.microsoft.com/office/drawing/2014/main" id="{00000000-0008-0000-0600-000010000000}"/>
            </a:ext>
          </a:extLst>
        </xdr:cNvPr>
        <xdr:cNvSpPr/>
      </xdr:nvSpPr>
      <xdr:spPr>
        <a:xfrm>
          <a:off x="762000" y="2608212"/>
          <a:ext cx="1094431" cy="398771"/>
        </a:xfrm>
        <a:prstGeom prst="roundRect">
          <a:avLst/>
        </a:prstGeom>
        <a:solidFill>
          <a:srgbClr val="FF0000"/>
        </a:solidFill>
        <a:ln w="12700" cap="flat" cmpd="sng" algn="ctr">
          <a:solidFill>
            <a:srgbClr val="FFC000">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Bajo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Aseguramiento</a:t>
          </a:r>
        </a:p>
      </xdr:txBody>
    </xdr:sp>
    <xdr:clientData/>
  </xdr:twoCellAnchor>
  <xdr:twoCellAnchor>
    <xdr:from>
      <xdr:col>3</xdr:col>
      <xdr:colOff>0</xdr:colOff>
      <xdr:row>3</xdr:row>
      <xdr:rowOff>0</xdr:rowOff>
    </xdr:from>
    <xdr:to>
      <xdr:col>4</xdr:col>
      <xdr:colOff>251347</xdr:colOff>
      <xdr:row>4</xdr:row>
      <xdr:rowOff>63416</xdr:rowOff>
    </xdr:to>
    <xdr:sp macro="" textlink="">
      <xdr:nvSpPr>
        <xdr:cNvPr id="17" name="7 CuadroTexto">
          <a:extLst>
            <a:ext uri="{FF2B5EF4-FFF2-40B4-BE49-F238E27FC236}">
              <a16:creationId xmlns:a16="http://schemas.microsoft.com/office/drawing/2014/main" id="{00000000-0008-0000-0600-000011000000}"/>
            </a:ext>
          </a:extLst>
        </xdr:cNvPr>
        <xdr:cNvSpPr txBox="1"/>
      </xdr:nvSpPr>
      <xdr:spPr>
        <a:xfrm>
          <a:off x="2286000" y="57150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4 y 5</a:t>
          </a:r>
        </a:p>
      </xdr:txBody>
    </xdr:sp>
    <xdr:clientData/>
  </xdr:twoCellAnchor>
  <xdr:twoCellAnchor>
    <xdr:from>
      <xdr:col>2</xdr:col>
      <xdr:colOff>752475</xdr:colOff>
      <xdr:row>10</xdr:row>
      <xdr:rowOff>14210</xdr:rowOff>
    </xdr:from>
    <xdr:to>
      <xdr:col>4</xdr:col>
      <xdr:colOff>241822</xdr:colOff>
      <xdr:row>11</xdr:row>
      <xdr:rowOff>77626</xdr:rowOff>
    </xdr:to>
    <xdr:sp macro="" textlink="">
      <xdr:nvSpPr>
        <xdr:cNvPr id="18" name="30 CuadroTexto">
          <a:extLst>
            <a:ext uri="{FF2B5EF4-FFF2-40B4-BE49-F238E27FC236}">
              <a16:creationId xmlns:a16="http://schemas.microsoft.com/office/drawing/2014/main" id="{00000000-0008-0000-0600-000012000000}"/>
            </a:ext>
          </a:extLst>
        </xdr:cNvPr>
        <xdr:cNvSpPr txBox="1"/>
      </xdr:nvSpPr>
      <xdr:spPr>
        <a:xfrm>
          <a:off x="2276475" y="191921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3 y 3,9</a:t>
          </a:r>
        </a:p>
      </xdr:txBody>
    </xdr:sp>
    <xdr:clientData/>
  </xdr:twoCellAnchor>
  <xdr:twoCellAnchor>
    <xdr:from>
      <xdr:col>2</xdr:col>
      <xdr:colOff>742950</xdr:colOff>
      <xdr:row>16</xdr:row>
      <xdr:rowOff>50393</xdr:rowOff>
    </xdr:from>
    <xdr:to>
      <xdr:col>4</xdr:col>
      <xdr:colOff>232297</xdr:colOff>
      <xdr:row>17</xdr:row>
      <xdr:rowOff>113809</xdr:rowOff>
    </xdr:to>
    <xdr:sp macro="" textlink="">
      <xdr:nvSpPr>
        <xdr:cNvPr id="19" name="31 CuadroTexto">
          <a:extLst>
            <a:ext uri="{FF2B5EF4-FFF2-40B4-BE49-F238E27FC236}">
              <a16:creationId xmlns:a16="http://schemas.microsoft.com/office/drawing/2014/main" id="{00000000-0008-0000-0600-000013000000}"/>
            </a:ext>
          </a:extLst>
        </xdr:cNvPr>
        <xdr:cNvSpPr txBox="1"/>
      </xdr:nvSpPr>
      <xdr:spPr>
        <a:xfrm>
          <a:off x="2266950" y="2717393"/>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1 y 2,9</a:t>
          </a:r>
        </a:p>
      </xdr:txBody>
    </xdr:sp>
    <xdr:clientData/>
  </xdr:twoCellAnchor>
</xdr:wsDr>
</file>

<file path=xl/persons/person.xml><?xml version="1.0" encoding="utf-8"?>
<personList xmlns="http://schemas.microsoft.com/office/spreadsheetml/2018/threadedcomments" xmlns:x="http://schemas.openxmlformats.org/spreadsheetml/2006/main">
  <person displayName="Oswaldo Cruz García" id="{B697BB1D-E56D-4317-8D86-A75777580D75}" userId="d9068672ff16785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3-10T17:26:53.30" personId="{B697BB1D-E56D-4317-8D86-A75777580D75}" id="{A548BE3E-D31F-4526-B18F-5D14CB90EFE3}">
    <text>Se establece si se incluye o no en el plan anual de auditoria, bien sea como auditoría o seguimiento.</text>
  </threadedComment>
  <threadedComment ref="C5" dT="2021-03-10T17:23:25.57" personId="{B697BB1D-E56D-4317-8D86-A75777580D75}" id="{86DE2B93-0B8D-4350-9040-6810010DDF74}">
    <text>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text>
  </threadedComment>
  <threadedComment ref="D5" dT="2021-03-10T17:24:31.40" personId="{B697BB1D-E56D-4317-8D86-A75777580D75}" id="{9F38B6E3-7BF0-4640-BA2F-7904B4B9E3B2}">
    <text>Para cada uno de los aspectos clave se deben identificar uno o más riesgos sobre los cuales se han establecido controles.</text>
  </threadedComment>
  <threadedComment ref="E5" dT="2021-03-10T17:25:20.95" personId="{B697BB1D-E56D-4317-8D86-A75777580D75}" id="{527E79D2-9687-4123-A061-E115E24F2C55}">
    <text>Corresponde a los posibles cargos que se pueden encontrar en una entidad. El listado presentado corresponde a un ejemplo de algunos cargos.</text>
  </threadedComment>
  <threadedComment ref="F5" dT="2021-03-10T17:26:01.57" personId="{B697BB1D-E56D-4317-8D86-A75777580D75}" id="{D9534E9C-2B03-4D45-8CE0-1B74DE4E28BE}">
    <text>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5" tint="0.39997558519241921"/>
  </sheetPr>
  <dimension ref="A1:S93"/>
  <sheetViews>
    <sheetView showGridLines="0" zoomScaleNormal="100" workbookViewId="0">
      <selection activeCell="B2" sqref="B2:R2"/>
    </sheetView>
  </sheetViews>
  <sheetFormatPr baseColWidth="10" defaultColWidth="0" defaultRowHeight="14.4" zeroHeight="1" x14ac:dyDescent="0.3"/>
  <cols>
    <col min="1" max="2" width="2.6640625" style="22" customWidth="1"/>
    <col min="3" max="9" width="6.6640625" style="22" customWidth="1"/>
    <col min="10" max="10" width="8.6640625" style="22" customWidth="1"/>
    <col min="11" max="17" width="6.6640625" style="22" customWidth="1"/>
    <col min="18" max="19" width="2.6640625" style="22" customWidth="1"/>
    <col min="20" max="16384" width="11.44140625" hidden="1"/>
  </cols>
  <sheetData>
    <row r="1" spans="2:18" ht="60" customHeight="1" x14ac:dyDescent="0.3"/>
    <row r="2" spans="2:18" ht="21" customHeight="1" x14ac:dyDescent="0.3">
      <c r="B2" s="66" t="s">
        <v>33</v>
      </c>
      <c r="C2" s="66"/>
      <c r="D2" s="66"/>
      <c r="E2" s="66"/>
      <c r="F2" s="66"/>
      <c r="G2" s="66"/>
      <c r="H2" s="66"/>
      <c r="I2" s="66"/>
      <c r="J2" s="66"/>
      <c r="K2" s="66"/>
      <c r="L2" s="66"/>
      <c r="M2" s="66"/>
      <c r="N2" s="66"/>
      <c r="O2" s="66"/>
      <c r="P2" s="66"/>
      <c r="Q2" s="66"/>
      <c r="R2" s="66"/>
    </row>
    <row r="3" spans="2:18" ht="5.0999999999999996" customHeight="1" x14ac:dyDescent="0.3"/>
    <row r="4" spans="2:18" ht="21" customHeight="1" x14ac:dyDescent="0.3">
      <c r="B4" s="67" t="s">
        <v>60</v>
      </c>
      <c r="C4" s="67"/>
      <c r="D4" s="67"/>
      <c r="E4" s="67"/>
      <c r="F4" s="67"/>
      <c r="G4" s="67"/>
      <c r="H4" s="67"/>
      <c r="I4" s="67"/>
      <c r="J4" s="67"/>
      <c r="K4" s="67"/>
      <c r="L4" s="67"/>
      <c r="M4" s="67"/>
      <c r="N4" s="67"/>
      <c r="O4" s="67"/>
      <c r="P4" s="67"/>
      <c r="Q4" s="67"/>
      <c r="R4" s="67"/>
    </row>
    <row r="5" spans="2:18" ht="5.0999999999999996" customHeight="1" x14ac:dyDescent="0.3"/>
    <row r="6" spans="2:18" ht="15" customHeight="1" x14ac:dyDescent="0.3">
      <c r="B6" s="29"/>
      <c r="C6" s="29"/>
      <c r="D6" s="29"/>
      <c r="E6" s="29"/>
      <c r="F6" s="29"/>
      <c r="G6" s="29"/>
      <c r="H6" s="29"/>
      <c r="I6" s="29"/>
      <c r="J6" s="29"/>
      <c r="K6" s="29"/>
      <c r="L6" s="29"/>
      <c r="M6" s="29"/>
      <c r="N6" s="29"/>
      <c r="O6" s="29"/>
      <c r="P6" s="29"/>
      <c r="Q6" s="29"/>
      <c r="R6" s="29"/>
    </row>
    <row r="7" spans="2:18" ht="409.5" customHeight="1" x14ac:dyDescent="0.3">
      <c r="B7" s="58"/>
      <c r="C7" s="68" t="s">
        <v>99</v>
      </c>
      <c r="D7" s="68"/>
      <c r="E7" s="68"/>
      <c r="F7" s="68"/>
      <c r="G7" s="68"/>
      <c r="H7" s="68"/>
      <c r="I7" s="68"/>
      <c r="J7" s="68"/>
      <c r="K7" s="68"/>
      <c r="L7" s="68"/>
      <c r="M7" s="68"/>
      <c r="N7" s="68"/>
      <c r="O7" s="68"/>
      <c r="P7" s="68"/>
      <c r="Q7" s="68"/>
      <c r="R7" s="30"/>
    </row>
    <row r="8" spans="2:18" ht="42" customHeight="1" x14ac:dyDescent="0.3">
      <c r="B8" s="58"/>
      <c r="C8" s="68"/>
      <c r="D8" s="68"/>
      <c r="E8" s="68"/>
      <c r="F8" s="68"/>
      <c r="G8" s="68"/>
      <c r="H8" s="68"/>
      <c r="I8" s="68"/>
      <c r="J8" s="68"/>
      <c r="K8" s="68"/>
      <c r="L8" s="68"/>
      <c r="M8" s="68"/>
      <c r="N8" s="68"/>
      <c r="O8" s="68"/>
      <c r="P8" s="68"/>
      <c r="Q8" s="68"/>
      <c r="R8" s="30"/>
    </row>
    <row r="9" spans="2:18" ht="15" customHeight="1" x14ac:dyDescent="0.3">
      <c r="B9" s="58"/>
      <c r="C9" s="68"/>
      <c r="D9" s="68"/>
      <c r="E9" s="68"/>
      <c r="F9" s="68"/>
      <c r="G9" s="68"/>
      <c r="H9" s="68"/>
      <c r="I9" s="68"/>
      <c r="J9" s="68"/>
      <c r="K9" s="68"/>
      <c r="L9" s="68"/>
      <c r="M9" s="68"/>
      <c r="N9" s="68"/>
      <c r="O9" s="68"/>
      <c r="P9" s="68"/>
      <c r="Q9" s="68"/>
      <c r="R9" s="30"/>
    </row>
    <row r="10" spans="2:18" ht="15" customHeight="1" x14ac:dyDescent="0.3">
      <c r="B10" s="58"/>
      <c r="C10" s="68"/>
      <c r="D10" s="68"/>
      <c r="E10" s="68"/>
      <c r="F10" s="68"/>
      <c r="G10" s="68"/>
      <c r="H10" s="68"/>
      <c r="I10" s="68"/>
      <c r="J10" s="68"/>
      <c r="K10" s="68"/>
      <c r="L10" s="68"/>
      <c r="M10" s="68"/>
      <c r="N10" s="68"/>
      <c r="O10" s="68"/>
      <c r="P10" s="68"/>
      <c r="Q10" s="68"/>
      <c r="R10" s="30"/>
    </row>
    <row r="11" spans="2:18" ht="15" customHeight="1" x14ac:dyDescent="0.3">
      <c r="B11" s="58"/>
      <c r="C11" s="68"/>
      <c r="D11" s="68"/>
      <c r="E11" s="68"/>
      <c r="F11" s="68"/>
      <c r="G11" s="68"/>
      <c r="H11" s="68"/>
      <c r="I11" s="68"/>
      <c r="J11" s="68"/>
      <c r="K11" s="68"/>
      <c r="L11" s="68"/>
      <c r="M11" s="68"/>
      <c r="N11" s="68"/>
      <c r="O11" s="68"/>
      <c r="P11" s="68"/>
      <c r="Q11" s="68"/>
      <c r="R11" s="30"/>
    </row>
    <row r="12" spans="2:18" ht="15" customHeight="1" x14ac:dyDescent="0.3">
      <c r="B12" s="58"/>
      <c r="C12" s="68"/>
      <c r="D12" s="68"/>
      <c r="E12" s="68"/>
      <c r="F12" s="68"/>
      <c r="G12" s="68"/>
      <c r="H12" s="68"/>
      <c r="I12" s="68"/>
      <c r="J12" s="68"/>
      <c r="K12" s="68"/>
      <c r="L12" s="68"/>
      <c r="M12" s="68"/>
      <c r="N12" s="68"/>
      <c r="O12" s="68"/>
      <c r="P12" s="68"/>
      <c r="Q12" s="68"/>
      <c r="R12" s="30"/>
    </row>
    <row r="13" spans="2:18" ht="15" customHeight="1" x14ac:dyDescent="0.3">
      <c r="B13" s="58"/>
      <c r="C13" s="68"/>
      <c r="D13" s="68"/>
      <c r="E13" s="68"/>
      <c r="F13" s="68"/>
      <c r="G13" s="68"/>
      <c r="H13" s="68"/>
      <c r="I13" s="68"/>
      <c r="J13" s="68"/>
      <c r="K13" s="68"/>
      <c r="L13" s="68"/>
      <c r="M13" s="68"/>
      <c r="N13" s="68"/>
      <c r="O13" s="68"/>
      <c r="P13" s="68"/>
      <c r="Q13" s="68"/>
      <c r="R13" s="30"/>
    </row>
    <row r="14" spans="2:18" ht="15" customHeight="1" x14ac:dyDescent="0.3">
      <c r="B14" s="58"/>
      <c r="C14" s="68"/>
      <c r="D14" s="68"/>
      <c r="E14" s="68"/>
      <c r="F14" s="68"/>
      <c r="G14" s="68"/>
      <c r="H14" s="68"/>
      <c r="I14" s="68"/>
      <c r="J14" s="68"/>
      <c r="K14" s="68"/>
      <c r="L14" s="68"/>
      <c r="M14" s="68"/>
      <c r="N14" s="68"/>
      <c r="O14" s="68"/>
      <c r="P14" s="68"/>
      <c r="Q14" s="68"/>
      <c r="R14" s="30"/>
    </row>
    <row r="15" spans="2:18" ht="15" customHeight="1" x14ac:dyDescent="0.3">
      <c r="B15" s="58"/>
      <c r="C15" s="68"/>
      <c r="D15" s="68"/>
      <c r="E15" s="68"/>
      <c r="F15" s="68"/>
      <c r="G15" s="68"/>
      <c r="H15" s="68"/>
      <c r="I15" s="68"/>
      <c r="J15" s="68"/>
      <c r="K15" s="68"/>
      <c r="L15" s="68"/>
      <c r="M15" s="68"/>
      <c r="N15" s="68"/>
      <c r="O15" s="68"/>
      <c r="P15" s="68"/>
      <c r="Q15" s="68"/>
      <c r="R15" s="30"/>
    </row>
    <row r="16" spans="2:18" ht="15" customHeight="1" x14ac:dyDescent="0.3">
      <c r="B16" s="58"/>
      <c r="C16" s="68"/>
      <c r="D16" s="68"/>
      <c r="E16" s="68"/>
      <c r="F16" s="68"/>
      <c r="G16" s="68"/>
      <c r="H16" s="68"/>
      <c r="I16" s="68"/>
      <c r="J16" s="68"/>
      <c r="K16" s="68"/>
      <c r="L16" s="68"/>
      <c r="M16" s="68"/>
      <c r="N16" s="68"/>
      <c r="O16" s="68"/>
      <c r="P16" s="68"/>
      <c r="Q16" s="68"/>
      <c r="R16" s="30"/>
    </row>
    <row r="17" spans="2:18" ht="15" customHeight="1" x14ac:dyDescent="0.3">
      <c r="B17" s="58"/>
      <c r="C17" s="68"/>
      <c r="D17" s="68"/>
      <c r="E17" s="68"/>
      <c r="F17" s="68"/>
      <c r="G17" s="68"/>
      <c r="H17" s="68"/>
      <c r="I17" s="68"/>
      <c r="J17" s="68"/>
      <c r="K17" s="68"/>
      <c r="L17" s="68"/>
      <c r="M17" s="68"/>
      <c r="N17" s="68"/>
      <c r="O17" s="68"/>
      <c r="P17" s="68"/>
      <c r="Q17" s="68"/>
      <c r="R17" s="30"/>
    </row>
    <row r="18" spans="2:18" ht="15" customHeight="1" x14ac:dyDescent="0.3">
      <c r="B18" s="58"/>
      <c r="C18" s="68"/>
      <c r="D18" s="68"/>
      <c r="E18" s="68"/>
      <c r="F18" s="68"/>
      <c r="G18" s="68"/>
      <c r="H18" s="68"/>
      <c r="I18" s="68"/>
      <c r="J18" s="68"/>
      <c r="K18" s="68"/>
      <c r="L18" s="68"/>
      <c r="M18" s="68"/>
      <c r="N18" s="68"/>
      <c r="O18" s="68"/>
      <c r="P18" s="68"/>
      <c r="Q18" s="68"/>
      <c r="R18" s="30"/>
    </row>
    <row r="19" spans="2:18" ht="15" customHeight="1" x14ac:dyDescent="0.3">
      <c r="B19" s="58"/>
      <c r="C19" s="68"/>
      <c r="D19" s="68"/>
      <c r="E19" s="68"/>
      <c r="F19" s="68"/>
      <c r="G19" s="68"/>
      <c r="H19" s="68"/>
      <c r="I19" s="68"/>
      <c r="J19" s="68"/>
      <c r="K19" s="68"/>
      <c r="L19" s="68"/>
      <c r="M19" s="68"/>
      <c r="N19" s="68"/>
      <c r="O19" s="68"/>
      <c r="P19" s="68"/>
      <c r="Q19" s="68"/>
      <c r="R19" s="30"/>
    </row>
    <row r="20" spans="2:18" ht="15" customHeight="1" x14ac:dyDescent="0.3">
      <c r="B20" s="58"/>
      <c r="C20" s="68"/>
      <c r="D20" s="68"/>
      <c r="E20" s="68"/>
      <c r="F20" s="68"/>
      <c r="G20" s="68"/>
      <c r="H20" s="68"/>
      <c r="I20" s="68"/>
      <c r="J20" s="68"/>
      <c r="K20" s="68"/>
      <c r="L20" s="68"/>
      <c r="M20" s="68"/>
      <c r="N20" s="68"/>
      <c r="O20" s="68"/>
      <c r="P20" s="68"/>
      <c r="Q20" s="68"/>
      <c r="R20" s="30"/>
    </row>
    <row r="21" spans="2:18" ht="15" customHeight="1" x14ac:dyDescent="0.3">
      <c r="B21" s="58"/>
      <c r="C21" s="68"/>
      <c r="D21" s="68"/>
      <c r="E21" s="68"/>
      <c r="F21" s="68"/>
      <c r="G21" s="68"/>
      <c r="H21" s="68"/>
      <c r="I21" s="68"/>
      <c r="J21" s="68"/>
      <c r="K21" s="68"/>
      <c r="L21" s="68"/>
      <c r="M21" s="68"/>
      <c r="N21" s="68"/>
      <c r="O21" s="68"/>
      <c r="P21" s="68"/>
      <c r="Q21" s="68"/>
      <c r="R21" s="30"/>
    </row>
    <row r="22" spans="2:18" ht="15" customHeight="1" x14ac:dyDescent="0.3">
      <c r="B22" s="58"/>
      <c r="C22" s="68"/>
      <c r="D22" s="68"/>
      <c r="E22" s="68"/>
      <c r="F22" s="68"/>
      <c r="G22" s="68"/>
      <c r="H22" s="68"/>
      <c r="I22" s="68"/>
      <c r="J22" s="68"/>
      <c r="K22" s="68"/>
      <c r="L22" s="68"/>
      <c r="M22" s="68"/>
      <c r="N22" s="68"/>
      <c r="O22" s="68"/>
      <c r="P22" s="68"/>
      <c r="Q22" s="68"/>
      <c r="R22" s="30"/>
    </row>
    <row r="23" spans="2:18" ht="15" customHeight="1" x14ac:dyDescent="0.3">
      <c r="B23" s="58"/>
      <c r="C23" s="68"/>
      <c r="D23" s="68"/>
      <c r="E23" s="68"/>
      <c r="F23" s="68"/>
      <c r="G23" s="68"/>
      <c r="H23" s="68"/>
      <c r="I23" s="68"/>
      <c r="J23" s="68"/>
      <c r="K23" s="68"/>
      <c r="L23" s="68"/>
      <c r="M23" s="68"/>
      <c r="N23" s="68"/>
      <c r="O23" s="68"/>
      <c r="P23" s="68"/>
      <c r="Q23" s="68"/>
      <c r="R23" s="30"/>
    </row>
    <row r="24" spans="2:18" ht="15" customHeight="1" x14ac:dyDescent="0.3">
      <c r="B24" s="58"/>
      <c r="C24" s="68"/>
      <c r="D24" s="68"/>
      <c r="E24" s="68"/>
      <c r="F24" s="68"/>
      <c r="G24" s="68"/>
      <c r="H24" s="68"/>
      <c r="I24" s="68"/>
      <c r="J24" s="68"/>
      <c r="K24" s="68"/>
      <c r="L24" s="68"/>
      <c r="M24" s="68"/>
      <c r="N24" s="68"/>
      <c r="O24" s="68"/>
      <c r="P24" s="68"/>
      <c r="Q24" s="68"/>
      <c r="R24" s="30"/>
    </row>
    <row r="25" spans="2:18" ht="15" customHeight="1" x14ac:dyDescent="0.3">
      <c r="B25" s="58"/>
      <c r="C25" s="68"/>
      <c r="D25" s="68"/>
      <c r="E25" s="68"/>
      <c r="F25" s="68"/>
      <c r="G25" s="68"/>
      <c r="H25" s="68"/>
      <c r="I25" s="68"/>
      <c r="J25" s="68"/>
      <c r="K25" s="68"/>
      <c r="L25" s="68"/>
      <c r="M25" s="68"/>
      <c r="N25" s="68"/>
      <c r="O25" s="68"/>
      <c r="P25" s="68"/>
      <c r="Q25" s="68"/>
      <c r="R25" s="30"/>
    </row>
    <row r="26" spans="2:18" ht="15" customHeight="1" x14ac:dyDescent="0.3">
      <c r="B26" s="58"/>
      <c r="C26" s="68"/>
      <c r="D26" s="68"/>
      <c r="E26" s="68"/>
      <c r="F26" s="68"/>
      <c r="G26" s="68"/>
      <c r="H26" s="68"/>
      <c r="I26" s="68"/>
      <c r="J26" s="68"/>
      <c r="K26" s="68"/>
      <c r="L26" s="68"/>
      <c r="M26" s="68"/>
      <c r="N26" s="68"/>
      <c r="O26" s="68"/>
      <c r="P26" s="68"/>
      <c r="Q26" s="68"/>
      <c r="R26" s="30"/>
    </row>
    <row r="27" spans="2:18" ht="15" customHeight="1" x14ac:dyDescent="0.3">
      <c r="B27" s="58"/>
      <c r="C27" s="68"/>
      <c r="D27" s="68"/>
      <c r="E27" s="68"/>
      <c r="F27" s="68"/>
      <c r="G27" s="68"/>
      <c r="H27" s="68"/>
      <c r="I27" s="68"/>
      <c r="J27" s="68"/>
      <c r="K27" s="68"/>
      <c r="L27" s="68"/>
      <c r="M27" s="68"/>
      <c r="N27" s="68"/>
      <c r="O27" s="68"/>
      <c r="P27" s="68"/>
      <c r="Q27" s="68"/>
      <c r="R27" s="30"/>
    </row>
    <row r="28" spans="2:18" ht="15" customHeight="1" x14ac:dyDescent="0.3">
      <c r="B28" s="58"/>
      <c r="C28" s="68"/>
      <c r="D28" s="68"/>
      <c r="E28" s="68"/>
      <c r="F28" s="68"/>
      <c r="G28" s="68"/>
      <c r="H28" s="68"/>
      <c r="I28" s="68"/>
      <c r="J28" s="68"/>
      <c r="K28" s="68"/>
      <c r="L28" s="68"/>
      <c r="M28" s="68"/>
      <c r="N28" s="68"/>
      <c r="O28" s="68"/>
      <c r="P28" s="68"/>
      <c r="Q28" s="68"/>
      <c r="R28" s="30"/>
    </row>
    <row r="29" spans="2:18" ht="15" customHeight="1" x14ac:dyDescent="0.3">
      <c r="B29" s="58"/>
      <c r="C29" s="68"/>
      <c r="D29" s="68"/>
      <c r="E29" s="68"/>
      <c r="F29" s="68"/>
      <c r="G29" s="68"/>
      <c r="H29" s="68"/>
      <c r="I29" s="68"/>
      <c r="J29" s="68"/>
      <c r="K29" s="68"/>
      <c r="L29" s="68"/>
      <c r="M29" s="68"/>
      <c r="N29" s="68"/>
      <c r="O29" s="68"/>
      <c r="P29" s="68"/>
      <c r="Q29" s="68"/>
      <c r="R29" s="30"/>
    </row>
    <row r="30" spans="2:18" ht="15" customHeight="1" x14ac:dyDescent="0.3">
      <c r="B30" s="58"/>
      <c r="C30" s="68"/>
      <c r="D30" s="68"/>
      <c r="E30" s="68"/>
      <c r="F30" s="68"/>
      <c r="G30" s="68"/>
      <c r="H30" s="68"/>
      <c r="I30" s="68"/>
      <c r="J30" s="68"/>
      <c r="K30" s="68"/>
      <c r="L30" s="68"/>
      <c r="M30" s="68"/>
      <c r="N30" s="68"/>
      <c r="O30" s="68"/>
      <c r="P30" s="68"/>
      <c r="Q30" s="68"/>
      <c r="R30" s="30"/>
    </row>
    <row r="31" spans="2:18" ht="15" customHeight="1" x14ac:dyDescent="0.3">
      <c r="B31" s="58"/>
      <c r="C31" s="68"/>
      <c r="D31" s="68"/>
      <c r="E31" s="68"/>
      <c r="F31" s="68"/>
      <c r="G31" s="68"/>
      <c r="H31" s="68"/>
      <c r="I31" s="68"/>
      <c r="J31" s="68"/>
      <c r="K31" s="68"/>
      <c r="L31" s="68"/>
      <c r="M31" s="68"/>
      <c r="N31" s="68"/>
      <c r="O31" s="68"/>
      <c r="P31" s="68"/>
      <c r="Q31" s="68"/>
      <c r="R31" s="30"/>
    </row>
    <row r="32" spans="2:18" ht="15" customHeight="1" x14ac:dyDescent="0.3">
      <c r="B32" s="58"/>
      <c r="C32" s="68"/>
      <c r="D32" s="68"/>
      <c r="E32" s="68"/>
      <c r="F32" s="68"/>
      <c r="G32" s="68"/>
      <c r="H32" s="68"/>
      <c r="I32" s="68"/>
      <c r="J32" s="68"/>
      <c r="K32" s="68"/>
      <c r="L32" s="68"/>
      <c r="M32" s="68"/>
      <c r="N32" s="68"/>
      <c r="O32" s="68"/>
      <c r="P32" s="68"/>
      <c r="Q32" s="68"/>
      <c r="R32" s="30"/>
    </row>
    <row r="33" spans="2:18" ht="15" customHeight="1" x14ac:dyDescent="0.3">
      <c r="B33" s="58"/>
      <c r="C33" s="68"/>
      <c r="D33" s="68"/>
      <c r="E33" s="68"/>
      <c r="F33" s="68"/>
      <c r="G33" s="68"/>
      <c r="H33" s="68"/>
      <c r="I33" s="68"/>
      <c r="J33" s="68"/>
      <c r="K33" s="68"/>
      <c r="L33" s="68"/>
      <c r="M33" s="68"/>
      <c r="N33" s="68"/>
      <c r="O33" s="68"/>
      <c r="P33" s="68"/>
      <c r="Q33" s="68"/>
      <c r="R33" s="30"/>
    </row>
    <row r="34" spans="2:18" ht="15" customHeight="1" x14ac:dyDescent="0.3">
      <c r="B34" s="58"/>
      <c r="C34" s="68"/>
      <c r="D34" s="68"/>
      <c r="E34" s="68"/>
      <c r="F34" s="68"/>
      <c r="G34" s="68"/>
      <c r="H34" s="68"/>
      <c r="I34" s="68"/>
      <c r="J34" s="68"/>
      <c r="K34" s="68"/>
      <c r="L34" s="68"/>
      <c r="M34" s="68"/>
      <c r="N34" s="68"/>
      <c r="O34" s="68"/>
      <c r="P34" s="68"/>
      <c r="Q34" s="68"/>
      <c r="R34" s="30"/>
    </row>
    <row r="35" spans="2:18" ht="15" customHeight="1" x14ac:dyDescent="0.3">
      <c r="B35" s="58"/>
      <c r="C35" s="68"/>
      <c r="D35" s="68"/>
      <c r="E35" s="68"/>
      <c r="F35" s="68"/>
      <c r="G35" s="68"/>
      <c r="H35" s="68"/>
      <c r="I35" s="68"/>
      <c r="J35" s="68"/>
      <c r="K35" s="68"/>
      <c r="L35" s="68"/>
      <c r="M35" s="68"/>
      <c r="N35" s="68"/>
      <c r="O35" s="68"/>
      <c r="P35" s="68"/>
      <c r="Q35" s="68"/>
      <c r="R35" s="30"/>
    </row>
    <row r="36" spans="2:18" ht="15" customHeight="1" x14ac:dyDescent="0.3">
      <c r="B36" s="58"/>
      <c r="C36" s="68"/>
      <c r="D36" s="68"/>
      <c r="E36" s="68"/>
      <c r="F36" s="68"/>
      <c r="G36" s="68"/>
      <c r="H36" s="68"/>
      <c r="I36" s="68"/>
      <c r="J36" s="68"/>
      <c r="K36" s="68"/>
      <c r="L36" s="68"/>
      <c r="M36" s="68"/>
      <c r="N36" s="68"/>
      <c r="O36" s="68"/>
      <c r="P36" s="68"/>
      <c r="Q36" s="68"/>
      <c r="R36" s="30"/>
    </row>
    <row r="37" spans="2:18" ht="15" customHeight="1" x14ac:dyDescent="0.3">
      <c r="B37" s="58"/>
      <c r="C37" s="68"/>
      <c r="D37" s="68"/>
      <c r="E37" s="68"/>
      <c r="F37" s="68"/>
      <c r="G37" s="68"/>
      <c r="H37" s="68"/>
      <c r="I37" s="68"/>
      <c r="J37" s="68"/>
      <c r="K37" s="68"/>
      <c r="L37" s="68"/>
      <c r="M37" s="68"/>
      <c r="N37" s="68"/>
      <c r="O37" s="68"/>
      <c r="P37" s="68"/>
      <c r="Q37" s="68"/>
      <c r="R37" s="30"/>
    </row>
    <row r="38" spans="2:18" ht="15" customHeight="1" x14ac:dyDescent="0.3">
      <c r="B38" s="58"/>
      <c r="C38" s="68"/>
      <c r="D38" s="68"/>
      <c r="E38" s="68"/>
      <c r="F38" s="68"/>
      <c r="G38" s="68"/>
      <c r="H38" s="68"/>
      <c r="I38" s="68"/>
      <c r="J38" s="68"/>
      <c r="K38" s="68"/>
      <c r="L38" s="68"/>
      <c r="M38" s="68"/>
      <c r="N38" s="68"/>
      <c r="O38" s="68"/>
      <c r="P38" s="68"/>
      <c r="Q38" s="68"/>
      <c r="R38" s="30"/>
    </row>
    <row r="39" spans="2:18" ht="15" customHeight="1" x14ac:dyDescent="0.3">
      <c r="B39" s="58"/>
      <c r="C39" s="68"/>
      <c r="D39" s="68"/>
      <c r="E39" s="68"/>
      <c r="F39" s="68"/>
      <c r="G39" s="68"/>
      <c r="H39" s="68"/>
      <c r="I39" s="68"/>
      <c r="J39" s="68"/>
      <c r="K39" s="68"/>
      <c r="L39" s="68"/>
      <c r="M39" s="68"/>
      <c r="N39" s="68"/>
      <c r="O39" s="68"/>
      <c r="P39" s="68"/>
      <c r="Q39" s="68"/>
      <c r="R39" s="30"/>
    </row>
    <row r="40" spans="2:18" ht="15" customHeight="1" x14ac:dyDescent="0.3">
      <c r="B40" s="58"/>
      <c r="C40" s="68"/>
      <c r="D40" s="68"/>
      <c r="E40" s="68"/>
      <c r="F40" s="68"/>
      <c r="G40" s="68"/>
      <c r="H40" s="68"/>
      <c r="I40" s="68"/>
      <c r="J40" s="68"/>
      <c r="K40" s="68"/>
      <c r="L40" s="68"/>
      <c r="M40" s="68"/>
      <c r="N40" s="68"/>
      <c r="O40" s="68"/>
      <c r="P40" s="68"/>
      <c r="Q40" s="68"/>
      <c r="R40" s="30"/>
    </row>
    <row r="41" spans="2:18" ht="15" customHeight="1" x14ac:dyDescent="0.3">
      <c r="B41" s="58"/>
      <c r="C41" s="68"/>
      <c r="D41" s="68"/>
      <c r="E41" s="68"/>
      <c r="F41" s="68"/>
      <c r="G41" s="68"/>
      <c r="H41" s="68"/>
      <c r="I41" s="68"/>
      <c r="J41" s="68"/>
      <c r="K41" s="68"/>
      <c r="L41" s="68"/>
      <c r="M41" s="68"/>
      <c r="N41" s="68"/>
      <c r="O41" s="68"/>
      <c r="P41" s="68"/>
      <c r="Q41" s="68"/>
      <c r="R41" s="30"/>
    </row>
    <row r="42" spans="2:18" ht="15" customHeight="1" x14ac:dyDescent="0.3">
      <c r="B42" s="58"/>
      <c r="C42" s="68"/>
      <c r="D42" s="68"/>
      <c r="E42" s="68"/>
      <c r="F42" s="68"/>
      <c r="G42" s="68"/>
      <c r="H42" s="68"/>
      <c r="I42" s="68"/>
      <c r="J42" s="68"/>
      <c r="K42" s="68"/>
      <c r="L42" s="68"/>
      <c r="M42" s="68"/>
      <c r="N42" s="68"/>
      <c r="O42" s="68"/>
      <c r="P42" s="68"/>
      <c r="Q42" s="68"/>
      <c r="R42" s="30"/>
    </row>
    <row r="43" spans="2:18" ht="15" customHeight="1" x14ac:dyDescent="0.3">
      <c r="B43" s="58"/>
      <c r="C43" s="68"/>
      <c r="D43" s="68"/>
      <c r="E43" s="68"/>
      <c r="F43" s="68"/>
      <c r="G43" s="68"/>
      <c r="H43" s="68"/>
      <c r="I43" s="68"/>
      <c r="J43" s="68"/>
      <c r="K43" s="68"/>
      <c r="L43" s="68"/>
      <c r="M43" s="68"/>
      <c r="N43" s="68"/>
      <c r="O43" s="68"/>
      <c r="P43" s="68"/>
      <c r="Q43" s="68"/>
      <c r="R43" s="30"/>
    </row>
    <row r="44" spans="2:18" ht="15" customHeight="1" x14ac:dyDescent="0.3">
      <c r="B44" s="58"/>
      <c r="C44" s="68"/>
      <c r="D44" s="68"/>
      <c r="E44" s="68"/>
      <c r="F44" s="68"/>
      <c r="G44" s="68"/>
      <c r="H44" s="68"/>
      <c r="I44" s="68"/>
      <c r="J44" s="68"/>
      <c r="K44" s="68"/>
      <c r="L44" s="68"/>
      <c r="M44" s="68"/>
      <c r="N44" s="68"/>
      <c r="O44" s="68"/>
      <c r="P44" s="68"/>
      <c r="Q44" s="68"/>
      <c r="R44" s="30"/>
    </row>
    <row r="45" spans="2:18" ht="15" customHeight="1" x14ac:dyDescent="0.3">
      <c r="B45" s="58"/>
      <c r="C45" s="68"/>
      <c r="D45" s="68"/>
      <c r="E45" s="68"/>
      <c r="F45" s="68"/>
      <c r="G45" s="68"/>
      <c r="H45" s="68"/>
      <c r="I45" s="68"/>
      <c r="J45" s="68"/>
      <c r="K45" s="68"/>
      <c r="L45" s="68"/>
      <c r="M45" s="68"/>
      <c r="N45" s="68"/>
      <c r="O45" s="68"/>
      <c r="P45" s="68"/>
      <c r="Q45" s="68"/>
      <c r="R45" s="30"/>
    </row>
    <row r="46" spans="2:18" ht="15" customHeight="1" x14ac:dyDescent="0.3">
      <c r="B46" s="58"/>
      <c r="C46" s="68"/>
      <c r="D46" s="68"/>
      <c r="E46" s="68"/>
      <c r="F46" s="68"/>
      <c r="G46" s="68"/>
      <c r="H46" s="68"/>
      <c r="I46" s="68"/>
      <c r="J46" s="68"/>
      <c r="K46" s="68"/>
      <c r="L46" s="68"/>
      <c r="M46" s="68"/>
      <c r="N46" s="68"/>
      <c r="O46" s="68"/>
      <c r="P46" s="68"/>
      <c r="Q46" s="68"/>
      <c r="R46" s="30"/>
    </row>
    <row r="47" spans="2:18" ht="15" customHeight="1" x14ac:dyDescent="0.3">
      <c r="B47" s="58"/>
      <c r="C47" s="68"/>
      <c r="D47" s="68"/>
      <c r="E47" s="68"/>
      <c r="F47" s="68"/>
      <c r="G47" s="68"/>
      <c r="H47" s="68"/>
      <c r="I47" s="68"/>
      <c r="J47" s="68"/>
      <c r="K47" s="68"/>
      <c r="L47" s="68"/>
      <c r="M47" s="68"/>
      <c r="N47" s="68"/>
      <c r="O47" s="68"/>
      <c r="P47" s="68"/>
      <c r="Q47" s="68"/>
      <c r="R47" s="30"/>
    </row>
    <row r="48" spans="2:18" ht="15" customHeight="1" x14ac:dyDescent="0.3">
      <c r="B48" s="58"/>
      <c r="C48" s="68"/>
      <c r="D48" s="68"/>
      <c r="E48" s="68"/>
      <c r="F48" s="68"/>
      <c r="G48" s="68"/>
      <c r="H48" s="68"/>
      <c r="I48" s="68"/>
      <c r="J48" s="68"/>
      <c r="K48" s="68"/>
      <c r="L48" s="68"/>
      <c r="M48" s="68"/>
      <c r="N48" s="68"/>
      <c r="O48" s="68"/>
      <c r="P48" s="68"/>
      <c r="Q48" s="68"/>
      <c r="R48" s="30"/>
    </row>
    <row r="49" spans="2:18" ht="15" customHeight="1" x14ac:dyDescent="0.3">
      <c r="B49" s="58"/>
      <c r="C49" s="68"/>
      <c r="D49" s="68"/>
      <c r="E49" s="68"/>
      <c r="F49" s="68"/>
      <c r="G49" s="68"/>
      <c r="H49" s="68"/>
      <c r="I49" s="68"/>
      <c r="J49" s="68"/>
      <c r="K49" s="68"/>
      <c r="L49" s="68"/>
      <c r="M49" s="68"/>
      <c r="N49" s="68"/>
      <c r="O49" s="68"/>
      <c r="P49" s="68"/>
      <c r="Q49" s="68"/>
      <c r="R49" s="30"/>
    </row>
    <row r="50" spans="2:18" ht="15" customHeight="1" x14ac:dyDescent="0.3">
      <c r="B50" s="58"/>
      <c r="C50" s="68"/>
      <c r="D50" s="68"/>
      <c r="E50" s="68"/>
      <c r="F50" s="68"/>
      <c r="G50" s="68"/>
      <c r="H50" s="68"/>
      <c r="I50" s="68"/>
      <c r="J50" s="68"/>
      <c r="K50" s="68"/>
      <c r="L50" s="68"/>
      <c r="M50" s="68"/>
      <c r="N50" s="68"/>
      <c r="O50" s="68"/>
      <c r="P50" s="68"/>
      <c r="Q50" s="68"/>
      <c r="R50" s="30"/>
    </row>
    <row r="51" spans="2:18" ht="15" customHeight="1" x14ac:dyDescent="0.3">
      <c r="B51" s="58"/>
      <c r="C51" s="68"/>
      <c r="D51" s="68"/>
      <c r="E51" s="68"/>
      <c r="F51" s="68"/>
      <c r="G51" s="68"/>
      <c r="H51" s="68"/>
      <c r="I51" s="68"/>
      <c r="J51" s="68"/>
      <c r="K51" s="68"/>
      <c r="L51" s="68"/>
      <c r="M51" s="68"/>
      <c r="N51" s="68"/>
      <c r="O51" s="68"/>
      <c r="P51" s="68"/>
      <c r="Q51" s="68"/>
      <c r="R51" s="30"/>
    </row>
    <row r="52" spans="2:18" ht="15" customHeight="1" x14ac:dyDescent="0.3">
      <c r="B52" s="58"/>
      <c r="C52" s="68"/>
      <c r="D52" s="68"/>
      <c r="E52" s="68"/>
      <c r="F52" s="68"/>
      <c r="G52" s="68"/>
      <c r="H52" s="68"/>
      <c r="I52" s="68"/>
      <c r="J52" s="68"/>
      <c r="K52" s="68"/>
      <c r="L52" s="68"/>
      <c r="M52" s="68"/>
      <c r="N52" s="68"/>
      <c r="O52" s="68"/>
      <c r="P52" s="68"/>
      <c r="Q52" s="68"/>
      <c r="R52" s="30"/>
    </row>
    <row r="53" spans="2:18" ht="15" customHeight="1" x14ac:dyDescent="0.3">
      <c r="B53" s="58"/>
      <c r="C53" s="68"/>
      <c r="D53" s="68"/>
      <c r="E53" s="68"/>
      <c r="F53" s="68"/>
      <c r="G53" s="68"/>
      <c r="H53" s="68"/>
      <c r="I53" s="68"/>
      <c r="J53" s="68"/>
      <c r="K53" s="68"/>
      <c r="L53" s="68"/>
      <c r="M53" s="68"/>
      <c r="N53" s="68"/>
      <c r="O53" s="68"/>
      <c r="P53" s="68"/>
      <c r="Q53" s="68"/>
      <c r="R53" s="30"/>
    </row>
    <row r="54" spans="2:18" ht="15" customHeight="1" x14ac:dyDescent="0.3">
      <c r="B54" s="58"/>
      <c r="C54" s="68"/>
      <c r="D54" s="68"/>
      <c r="E54" s="68"/>
      <c r="F54" s="68"/>
      <c r="G54" s="68"/>
      <c r="H54" s="68"/>
      <c r="I54" s="68"/>
      <c r="J54" s="68"/>
      <c r="K54" s="68"/>
      <c r="L54" s="68"/>
      <c r="M54" s="68"/>
      <c r="N54" s="68"/>
      <c r="O54" s="68"/>
      <c r="P54" s="68"/>
      <c r="Q54" s="68"/>
      <c r="R54" s="30"/>
    </row>
    <row r="55" spans="2:18" ht="15" customHeight="1" x14ac:dyDescent="0.3">
      <c r="B55" s="58"/>
      <c r="C55" s="68"/>
      <c r="D55" s="68"/>
      <c r="E55" s="68"/>
      <c r="F55" s="68"/>
      <c r="G55" s="68"/>
      <c r="H55" s="68"/>
      <c r="I55" s="68"/>
      <c r="J55" s="68"/>
      <c r="K55" s="68"/>
      <c r="L55" s="68"/>
      <c r="M55" s="68"/>
      <c r="N55" s="68"/>
      <c r="O55" s="68"/>
      <c r="P55" s="68"/>
      <c r="Q55" s="68"/>
      <c r="R55" s="30"/>
    </row>
    <row r="56" spans="2:18" ht="15" customHeight="1" x14ac:dyDescent="0.3">
      <c r="B56" s="58"/>
      <c r="C56" s="68"/>
      <c r="D56" s="68"/>
      <c r="E56" s="68"/>
      <c r="F56" s="68"/>
      <c r="G56" s="68"/>
      <c r="H56" s="68"/>
      <c r="I56" s="68"/>
      <c r="J56" s="68"/>
      <c r="K56" s="68"/>
      <c r="L56" s="68"/>
      <c r="M56" s="68"/>
      <c r="N56" s="68"/>
      <c r="O56" s="68"/>
      <c r="P56" s="68"/>
      <c r="Q56" s="68"/>
      <c r="R56" s="30"/>
    </row>
    <row r="57" spans="2:18" ht="15" customHeight="1" x14ac:dyDescent="0.3">
      <c r="B57" s="58"/>
      <c r="C57" s="68"/>
      <c r="D57" s="68"/>
      <c r="E57" s="68"/>
      <c r="F57" s="68"/>
      <c r="G57" s="68"/>
      <c r="H57" s="68"/>
      <c r="I57" s="68"/>
      <c r="J57" s="68"/>
      <c r="K57" s="68"/>
      <c r="L57" s="68"/>
      <c r="M57" s="68"/>
      <c r="N57" s="68"/>
      <c r="O57" s="68"/>
      <c r="P57" s="68"/>
      <c r="Q57" s="68"/>
      <c r="R57" s="30"/>
    </row>
    <row r="58" spans="2:18" ht="15" customHeight="1" x14ac:dyDescent="0.3">
      <c r="B58" s="58"/>
      <c r="C58" s="68"/>
      <c r="D58" s="68"/>
      <c r="E58" s="68"/>
      <c r="F58" s="68"/>
      <c r="G58" s="68"/>
      <c r="H58" s="68"/>
      <c r="I58" s="68"/>
      <c r="J58" s="68"/>
      <c r="K58" s="68"/>
      <c r="L58" s="68"/>
      <c r="M58" s="68"/>
      <c r="N58" s="68"/>
      <c r="O58" s="68"/>
      <c r="P58" s="68"/>
      <c r="Q58" s="68"/>
      <c r="R58" s="30"/>
    </row>
    <row r="59" spans="2:18" ht="15" customHeight="1" x14ac:dyDescent="0.3">
      <c r="B59" s="58"/>
      <c r="C59" s="68"/>
      <c r="D59" s="68"/>
      <c r="E59" s="68"/>
      <c r="F59" s="68"/>
      <c r="G59" s="68"/>
      <c r="H59" s="68"/>
      <c r="I59" s="68"/>
      <c r="J59" s="68"/>
      <c r="K59" s="68"/>
      <c r="L59" s="68"/>
      <c r="M59" s="68"/>
      <c r="N59" s="68"/>
      <c r="O59" s="68"/>
      <c r="P59" s="68"/>
      <c r="Q59" s="68"/>
      <c r="R59" s="30"/>
    </row>
    <row r="60" spans="2:18" ht="15" customHeight="1" x14ac:dyDescent="0.3">
      <c r="B60" s="58"/>
      <c r="C60" s="68"/>
      <c r="D60" s="68"/>
      <c r="E60" s="68"/>
      <c r="F60" s="68"/>
      <c r="G60" s="68"/>
      <c r="H60" s="68"/>
      <c r="I60" s="68"/>
      <c r="J60" s="68"/>
      <c r="K60" s="68"/>
      <c r="L60" s="68"/>
      <c r="M60" s="68"/>
      <c r="N60" s="68"/>
      <c r="O60" s="68"/>
      <c r="P60" s="68"/>
      <c r="Q60" s="68"/>
      <c r="R60" s="30"/>
    </row>
    <row r="61" spans="2:18" ht="15" customHeight="1" x14ac:dyDescent="0.3">
      <c r="B61" s="58"/>
      <c r="C61" s="68"/>
      <c r="D61" s="68"/>
      <c r="E61" s="68"/>
      <c r="F61" s="68"/>
      <c r="G61" s="68"/>
      <c r="H61" s="68"/>
      <c r="I61" s="68"/>
      <c r="J61" s="68"/>
      <c r="K61" s="68"/>
      <c r="L61" s="68"/>
      <c r="M61" s="68"/>
      <c r="N61" s="68"/>
      <c r="O61" s="68"/>
      <c r="P61" s="68"/>
      <c r="Q61" s="68"/>
      <c r="R61" s="30"/>
    </row>
    <row r="62" spans="2:18" ht="15" customHeight="1" x14ac:dyDescent="0.3">
      <c r="B62" s="58"/>
      <c r="C62" s="68"/>
      <c r="D62" s="68"/>
      <c r="E62" s="68"/>
      <c r="F62" s="68"/>
      <c r="G62" s="68"/>
      <c r="H62" s="68"/>
      <c r="I62" s="68"/>
      <c r="J62" s="68"/>
      <c r="K62" s="68"/>
      <c r="L62" s="68"/>
      <c r="M62" s="68"/>
      <c r="N62" s="68"/>
      <c r="O62" s="68"/>
      <c r="P62" s="68"/>
      <c r="Q62" s="68"/>
      <c r="R62" s="30"/>
    </row>
    <row r="63" spans="2:18" ht="15" customHeight="1" x14ac:dyDescent="0.3">
      <c r="B63" s="58"/>
      <c r="C63" s="68"/>
      <c r="D63" s="68"/>
      <c r="E63" s="68"/>
      <c r="F63" s="68"/>
      <c r="G63" s="68"/>
      <c r="H63" s="68"/>
      <c r="I63" s="68"/>
      <c r="J63" s="68"/>
      <c r="K63" s="68"/>
      <c r="L63" s="68"/>
      <c r="M63" s="68"/>
      <c r="N63" s="68"/>
      <c r="O63" s="68"/>
      <c r="P63" s="68"/>
      <c r="Q63" s="68"/>
      <c r="R63" s="30"/>
    </row>
    <row r="64" spans="2:18" ht="15" customHeight="1" x14ac:dyDescent="0.3">
      <c r="B64" s="58"/>
      <c r="C64" s="68"/>
      <c r="D64" s="68"/>
      <c r="E64" s="68"/>
      <c r="F64" s="68"/>
      <c r="G64" s="68"/>
      <c r="H64" s="68"/>
      <c r="I64" s="68"/>
      <c r="J64" s="68"/>
      <c r="K64" s="68"/>
      <c r="L64" s="68"/>
      <c r="M64" s="68"/>
      <c r="N64" s="68"/>
      <c r="O64" s="68"/>
      <c r="P64" s="68"/>
      <c r="Q64" s="68"/>
      <c r="R64" s="30"/>
    </row>
    <row r="65" spans="2:18" ht="15" customHeight="1" x14ac:dyDescent="0.3">
      <c r="B65" s="58"/>
      <c r="C65" s="68"/>
      <c r="D65" s="68"/>
      <c r="E65" s="68"/>
      <c r="F65" s="68"/>
      <c r="G65" s="68"/>
      <c r="H65" s="68"/>
      <c r="I65" s="68"/>
      <c r="J65" s="68"/>
      <c r="K65" s="68"/>
      <c r="L65" s="68"/>
      <c r="M65" s="68"/>
      <c r="N65" s="68"/>
      <c r="O65" s="68"/>
      <c r="P65" s="68"/>
      <c r="Q65" s="68"/>
      <c r="R65" s="30"/>
    </row>
    <row r="66" spans="2:18" ht="15" customHeight="1" x14ac:dyDescent="0.3">
      <c r="B66" s="58"/>
      <c r="C66" s="68"/>
      <c r="D66" s="68"/>
      <c r="E66" s="68"/>
      <c r="F66" s="68"/>
      <c r="G66" s="68"/>
      <c r="H66" s="68"/>
      <c r="I66" s="68"/>
      <c r="J66" s="68"/>
      <c r="K66" s="68"/>
      <c r="L66" s="68"/>
      <c r="M66" s="68"/>
      <c r="N66" s="68"/>
      <c r="O66" s="68"/>
      <c r="P66" s="68"/>
      <c r="Q66" s="68"/>
      <c r="R66" s="30"/>
    </row>
    <row r="67" spans="2:18" ht="15" customHeight="1" x14ac:dyDescent="0.3">
      <c r="B67" s="58"/>
      <c r="C67" s="68"/>
      <c r="D67" s="68"/>
      <c r="E67" s="68"/>
      <c r="F67" s="68"/>
      <c r="G67" s="68"/>
      <c r="H67" s="68"/>
      <c r="I67" s="68"/>
      <c r="J67" s="68"/>
      <c r="K67" s="68"/>
      <c r="L67" s="68"/>
      <c r="M67" s="68"/>
      <c r="N67" s="68"/>
      <c r="O67" s="68"/>
      <c r="P67" s="68"/>
      <c r="Q67" s="68"/>
      <c r="R67" s="30"/>
    </row>
    <row r="68" spans="2:18" ht="15" customHeight="1" x14ac:dyDescent="0.3">
      <c r="B68" s="58"/>
      <c r="C68" s="68"/>
      <c r="D68" s="68"/>
      <c r="E68" s="68"/>
      <c r="F68" s="68"/>
      <c r="G68" s="68"/>
      <c r="H68" s="68"/>
      <c r="I68" s="68"/>
      <c r="J68" s="68"/>
      <c r="K68" s="68"/>
      <c r="L68" s="68"/>
      <c r="M68" s="68"/>
      <c r="N68" s="68"/>
      <c r="O68" s="68"/>
      <c r="P68" s="68"/>
      <c r="Q68" s="68"/>
      <c r="R68" s="30"/>
    </row>
    <row r="69" spans="2:18" ht="15" customHeight="1" x14ac:dyDescent="0.3">
      <c r="B69" s="58"/>
      <c r="C69" s="68"/>
      <c r="D69" s="68"/>
      <c r="E69" s="68"/>
      <c r="F69" s="68"/>
      <c r="G69" s="68"/>
      <c r="H69" s="68"/>
      <c r="I69" s="68"/>
      <c r="J69" s="68"/>
      <c r="K69" s="68"/>
      <c r="L69" s="68"/>
      <c r="M69" s="68"/>
      <c r="N69" s="68"/>
      <c r="O69" s="68"/>
      <c r="P69" s="68"/>
      <c r="Q69" s="68"/>
      <c r="R69" s="30"/>
    </row>
    <row r="70" spans="2:18" ht="15" customHeight="1" x14ac:dyDescent="0.3">
      <c r="B70" s="58"/>
      <c r="C70" s="68"/>
      <c r="D70" s="68"/>
      <c r="E70" s="68"/>
      <c r="F70" s="68"/>
      <c r="G70" s="68"/>
      <c r="H70" s="68"/>
      <c r="I70" s="68"/>
      <c r="J70" s="68"/>
      <c r="K70" s="68"/>
      <c r="L70" s="68"/>
      <c r="M70" s="68"/>
      <c r="N70" s="68"/>
      <c r="O70" s="68"/>
      <c r="P70" s="68"/>
      <c r="Q70" s="68"/>
      <c r="R70" s="30"/>
    </row>
    <row r="71" spans="2:18" ht="15" customHeight="1" x14ac:dyDescent="0.3">
      <c r="B71" s="58"/>
      <c r="C71" s="68"/>
      <c r="D71" s="68"/>
      <c r="E71" s="68"/>
      <c r="F71" s="68"/>
      <c r="G71" s="68"/>
      <c r="H71" s="68"/>
      <c r="I71" s="68"/>
      <c r="J71" s="68"/>
      <c r="K71" s="68"/>
      <c r="L71" s="68"/>
      <c r="M71" s="68"/>
      <c r="N71" s="68"/>
      <c r="O71" s="68"/>
      <c r="P71" s="68"/>
      <c r="Q71" s="68"/>
      <c r="R71" s="30"/>
    </row>
    <row r="72" spans="2:18" ht="15" customHeight="1" x14ac:dyDescent="0.3">
      <c r="B72" s="58"/>
      <c r="C72" s="68"/>
      <c r="D72" s="68"/>
      <c r="E72" s="68"/>
      <c r="F72" s="68"/>
      <c r="G72" s="68"/>
      <c r="H72" s="68"/>
      <c r="I72" s="68"/>
      <c r="J72" s="68"/>
      <c r="K72" s="68"/>
      <c r="L72" s="68"/>
      <c r="M72" s="68"/>
      <c r="N72" s="68"/>
      <c r="O72" s="68"/>
      <c r="P72" s="68"/>
      <c r="Q72" s="68"/>
      <c r="R72" s="30"/>
    </row>
    <row r="73" spans="2:18" ht="15" customHeight="1" x14ac:dyDescent="0.3">
      <c r="B73" s="58"/>
      <c r="C73" s="68"/>
      <c r="D73" s="68"/>
      <c r="E73" s="68"/>
      <c r="F73" s="68"/>
      <c r="G73" s="68"/>
      <c r="H73" s="68"/>
      <c r="I73" s="68"/>
      <c r="J73" s="68"/>
      <c r="K73" s="68"/>
      <c r="L73" s="68"/>
      <c r="M73" s="68"/>
      <c r="N73" s="68"/>
      <c r="O73" s="68"/>
      <c r="P73" s="68"/>
      <c r="Q73" s="68"/>
      <c r="R73" s="30"/>
    </row>
    <row r="74" spans="2:18" ht="123.75" customHeight="1" x14ac:dyDescent="0.3">
      <c r="B74" s="58"/>
      <c r="C74" s="68"/>
      <c r="D74" s="68"/>
      <c r="E74" s="68"/>
      <c r="F74" s="68"/>
      <c r="G74" s="68"/>
      <c r="H74" s="68"/>
      <c r="I74" s="68"/>
      <c r="J74" s="68"/>
      <c r="K74" s="68"/>
      <c r="L74" s="68"/>
      <c r="M74" s="68"/>
      <c r="N74" s="68"/>
      <c r="O74" s="68"/>
      <c r="P74" s="68"/>
      <c r="Q74" s="68"/>
      <c r="R74" s="30"/>
    </row>
    <row r="75" spans="2:18" ht="15" customHeight="1" x14ac:dyDescent="0.3">
      <c r="B75" s="58"/>
      <c r="C75" s="68"/>
      <c r="D75" s="68"/>
      <c r="E75" s="68"/>
      <c r="F75" s="68"/>
      <c r="G75" s="68"/>
      <c r="H75" s="68"/>
      <c r="I75" s="68"/>
      <c r="J75" s="68"/>
      <c r="K75" s="68"/>
      <c r="L75" s="68"/>
      <c r="M75" s="68"/>
      <c r="N75" s="68"/>
      <c r="O75" s="68"/>
      <c r="P75" s="68"/>
      <c r="Q75" s="68"/>
      <c r="R75" s="30"/>
    </row>
    <row r="76" spans="2:18" ht="15" customHeight="1" x14ac:dyDescent="0.3">
      <c r="B76" s="58"/>
      <c r="C76" s="68"/>
      <c r="D76" s="68"/>
      <c r="E76" s="68"/>
      <c r="F76" s="68"/>
      <c r="G76" s="68"/>
      <c r="H76" s="68"/>
      <c r="I76" s="68"/>
      <c r="J76" s="68"/>
      <c r="K76" s="68"/>
      <c r="L76" s="68"/>
      <c r="M76" s="68"/>
      <c r="N76" s="68"/>
      <c r="O76" s="68"/>
      <c r="P76" s="68"/>
      <c r="Q76" s="68"/>
      <c r="R76" s="30"/>
    </row>
    <row r="77" spans="2:18" ht="15" customHeight="1" x14ac:dyDescent="0.3">
      <c r="B77" s="58"/>
      <c r="C77" s="68"/>
      <c r="D77" s="68"/>
      <c r="E77" s="68"/>
      <c r="F77" s="68"/>
      <c r="G77" s="68"/>
      <c r="H77" s="68"/>
      <c r="I77" s="68"/>
      <c r="J77" s="68"/>
      <c r="K77" s="68"/>
      <c r="L77" s="68"/>
      <c r="M77" s="68"/>
      <c r="N77" s="68"/>
      <c r="O77" s="68"/>
      <c r="P77" s="68"/>
      <c r="Q77" s="68"/>
      <c r="R77" s="30"/>
    </row>
    <row r="78" spans="2:18" ht="15" customHeight="1" x14ac:dyDescent="0.3">
      <c r="B78" s="58"/>
      <c r="C78" s="68"/>
      <c r="D78" s="68"/>
      <c r="E78" s="68"/>
      <c r="F78" s="68"/>
      <c r="G78" s="68"/>
      <c r="H78" s="68"/>
      <c r="I78" s="68"/>
      <c r="J78" s="68"/>
      <c r="K78" s="68"/>
      <c r="L78" s="68"/>
      <c r="M78" s="68"/>
      <c r="N78" s="68"/>
      <c r="O78" s="68"/>
      <c r="P78" s="68"/>
      <c r="Q78" s="68"/>
      <c r="R78" s="30"/>
    </row>
    <row r="79" spans="2:18" ht="15" customHeight="1" x14ac:dyDescent="0.3">
      <c r="B79" s="58"/>
      <c r="C79" s="68"/>
      <c r="D79" s="68"/>
      <c r="E79" s="68"/>
      <c r="F79" s="68"/>
      <c r="G79" s="68"/>
      <c r="H79" s="68"/>
      <c r="I79" s="68"/>
      <c r="J79" s="68"/>
      <c r="K79" s="68"/>
      <c r="L79" s="68"/>
      <c r="M79" s="68"/>
      <c r="N79" s="68"/>
      <c r="O79" s="68"/>
      <c r="P79" s="68"/>
      <c r="Q79" s="68"/>
      <c r="R79" s="30"/>
    </row>
    <row r="80" spans="2:18" ht="15" customHeight="1" x14ac:dyDescent="0.3">
      <c r="B80" s="58"/>
      <c r="C80" s="68"/>
      <c r="D80" s="68"/>
      <c r="E80" s="68"/>
      <c r="F80" s="68"/>
      <c r="G80" s="68"/>
      <c r="H80" s="68"/>
      <c r="I80" s="68"/>
      <c r="J80" s="68"/>
      <c r="K80" s="68"/>
      <c r="L80" s="68"/>
      <c r="M80" s="68"/>
      <c r="N80" s="68"/>
      <c r="O80" s="68"/>
      <c r="P80" s="68"/>
      <c r="Q80" s="68"/>
      <c r="R80" s="30"/>
    </row>
    <row r="81" spans="2:18" ht="15" customHeight="1" x14ac:dyDescent="0.3">
      <c r="B81" s="58"/>
      <c r="C81" s="68"/>
      <c r="D81" s="68"/>
      <c r="E81" s="68"/>
      <c r="F81" s="68"/>
      <c r="G81" s="68"/>
      <c r="H81" s="68"/>
      <c r="I81" s="68"/>
      <c r="J81" s="68"/>
      <c r="K81" s="68"/>
      <c r="L81" s="68"/>
      <c r="M81" s="68"/>
      <c r="N81" s="68"/>
      <c r="O81" s="68"/>
      <c r="P81" s="68"/>
      <c r="Q81" s="68"/>
      <c r="R81" s="30"/>
    </row>
    <row r="82" spans="2:18" ht="15" customHeight="1" x14ac:dyDescent="0.3">
      <c r="B82" s="58"/>
      <c r="C82" s="68"/>
      <c r="D82" s="68"/>
      <c r="E82" s="68"/>
      <c r="F82" s="68"/>
      <c r="G82" s="68"/>
      <c r="H82" s="68"/>
      <c r="I82" s="68"/>
      <c r="J82" s="68"/>
      <c r="K82" s="68"/>
      <c r="L82" s="68"/>
      <c r="M82" s="68"/>
      <c r="N82" s="68"/>
      <c r="O82" s="68"/>
      <c r="P82" s="68"/>
      <c r="Q82" s="68"/>
      <c r="R82" s="30"/>
    </row>
    <row r="83" spans="2:18" ht="15" customHeight="1" x14ac:dyDescent="0.3">
      <c r="B83" s="58"/>
      <c r="C83" s="68"/>
      <c r="D83" s="68"/>
      <c r="E83" s="68"/>
      <c r="F83" s="68"/>
      <c r="G83" s="68"/>
      <c r="H83" s="68"/>
      <c r="I83" s="68"/>
      <c r="J83" s="68"/>
      <c r="K83" s="68"/>
      <c r="L83" s="68"/>
      <c r="M83" s="68"/>
      <c r="N83" s="68"/>
      <c r="O83" s="68"/>
      <c r="P83" s="68"/>
      <c r="Q83" s="68"/>
      <c r="R83" s="30"/>
    </row>
    <row r="84" spans="2:18" ht="15" customHeight="1" x14ac:dyDescent="0.3">
      <c r="B84" s="58"/>
      <c r="C84" s="68"/>
      <c r="D84" s="68"/>
      <c r="E84" s="68"/>
      <c r="F84" s="68"/>
      <c r="G84" s="68"/>
      <c r="H84" s="68"/>
      <c r="I84" s="68"/>
      <c r="J84" s="68"/>
      <c r="K84" s="68"/>
      <c r="L84" s="68"/>
      <c r="M84" s="68"/>
      <c r="N84" s="68"/>
      <c r="O84" s="68"/>
      <c r="P84" s="68"/>
      <c r="Q84" s="68"/>
      <c r="R84" s="30"/>
    </row>
    <row r="85" spans="2:18" ht="15" customHeight="1" x14ac:dyDescent="0.3">
      <c r="B85" s="58"/>
      <c r="C85" s="68"/>
      <c r="D85" s="68"/>
      <c r="E85" s="68"/>
      <c r="F85" s="68"/>
      <c r="G85" s="68"/>
      <c r="H85" s="68"/>
      <c r="I85" s="68"/>
      <c r="J85" s="68"/>
      <c r="K85" s="68"/>
      <c r="L85" s="68"/>
      <c r="M85" s="68"/>
      <c r="N85" s="68"/>
      <c r="O85" s="68"/>
      <c r="P85" s="68"/>
      <c r="Q85" s="68"/>
      <c r="R85" s="30"/>
    </row>
    <row r="86" spans="2:18" ht="15" customHeight="1" x14ac:dyDescent="0.3">
      <c r="B86" s="58"/>
      <c r="C86" s="68"/>
      <c r="D86" s="68"/>
      <c r="E86" s="68"/>
      <c r="F86" s="68"/>
      <c r="G86" s="68"/>
      <c r="H86" s="68"/>
      <c r="I86" s="68"/>
      <c r="J86" s="68"/>
      <c r="K86" s="68"/>
      <c r="L86" s="68"/>
      <c r="M86" s="68"/>
      <c r="N86" s="68"/>
      <c r="O86" s="68"/>
      <c r="P86" s="68"/>
      <c r="Q86" s="68"/>
      <c r="R86" s="30"/>
    </row>
    <row r="87" spans="2:18" ht="15" customHeight="1" x14ac:dyDescent="0.3">
      <c r="B87" s="58"/>
      <c r="C87" s="68"/>
      <c r="D87" s="68"/>
      <c r="E87" s="68"/>
      <c r="F87" s="68"/>
      <c r="G87" s="68"/>
      <c r="H87" s="68"/>
      <c r="I87" s="68"/>
      <c r="J87" s="68"/>
      <c r="K87" s="68"/>
      <c r="L87" s="68"/>
      <c r="M87" s="68"/>
      <c r="N87" s="68"/>
      <c r="O87" s="68"/>
      <c r="P87" s="68"/>
      <c r="Q87" s="68"/>
      <c r="R87" s="30"/>
    </row>
    <row r="88" spans="2:18" ht="15" customHeight="1" x14ac:dyDescent="0.3">
      <c r="B88" s="58"/>
      <c r="C88" s="68"/>
      <c r="D88" s="68"/>
      <c r="E88" s="68"/>
      <c r="F88" s="68"/>
      <c r="G88" s="68"/>
      <c r="H88" s="68"/>
      <c r="I88" s="68"/>
      <c r="J88" s="68"/>
      <c r="K88" s="68"/>
      <c r="L88" s="68"/>
      <c r="M88" s="68"/>
      <c r="N88" s="68"/>
      <c r="O88" s="68"/>
      <c r="P88" s="68"/>
      <c r="Q88" s="68"/>
      <c r="R88" s="30"/>
    </row>
    <row r="89" spans="2:18" ht="15" customHeight="1" x14ac:dyDescent="0.3">
      <c r="B89" s="58"/>
      <c r="C89" s="68"/>
      <c r="D89" s="68"/>
      <c r="E89" s="68"/>
      <c r="F89" s="68"/>
      <c r="G89" s="68"/>
      <c r="H89" s="68"/>
      <c r="I89" s="68"/>
      <c r="J89" s="68"/>
      <c r="K89" s="68"/>
      <c r="L89" s="68"/>
      <c r="M89" s="68"/>
      <c r="N89" s="68"/>
      <c r="O89" s="68"/>
      <c r="P89" s="68"/>
      <c r="Q89" s="68"/>
      <c r="R89" s="30"/>
    </row>
    <row r="90" spans="2:18" ht="15" customHeight="1" x14ac:dyDescent="0.3">
      <c r="B90" s="58"/>
      <c r="C90" s="68"/>
      <c r="D90" s="68"/>
      <c r="E90" s="68"/>
      <c r="F90" s="68"/>
      <c r="G90" s="68"/>
      <c r="H90" s="68"/>
      <c r="I90" s="68"/>
      <c r="J90" s="68"/>
      <c r="K90" s="68"/>
      <c r="L90" s="68"/>
      <c r="M90" s="68"/>
      <c r="N90" s="68"/>
      <c r="O90" s="68"/>
      <c r="P90" s="68"/>
      <c r="Q90" s="68"/>
      <c r="R90" s="30"/>
    </row>
    <row r="91" spans="2:18" ht="15" customHeight="1" x14ac:dyDescent="0.3">
      <c r="B91" s="58"/>
      <c r="C91" s="68"/>
      <c r="D91" s="68"/>
      <c r="E91" s="68"/>
      <c r="F91" s="68"/>
      <c r="G91" s="68"/>
      <c r="H91" s="68"/>
      <c r="I91" s="68"/>
      <c r="J91" s="68"/>
      <c r="K91" s="68"/>
      <c r="L91" s="68"/>
      <c r="M91" s="68"/>
      <c r="N91" s="68"/>
      <c r="O91" s="68"/>
      <c r="P91" s="68"/>
      <c r="Q91" s="68"/>
      <c r="R91" s="30"/>
    </row>
    <row r="92" spans="2:18" ht="15" customHeight="1" x14ac:dyDescent="0.3">
      <c r="B92" s="58"/>
      <c r="C92" s="58"/>
      <c r="D92" s="58"/>
      <c r="E92" s="58"/>
      <c r="F92" s="58"/>
      <c r="G92" s="58"/>
      <c r="H92" s="58"/>
      <c r="I92" s="58"/>
      <c r="J92" s="58"/>
      <c r="K92" s="58"/>
      <c r="L92" s="58"/>
      <c r="M92" s="58"/>
      <c r="N92" s="58"/>
      <c r="O92" s="58"/>
      <c r="P92" s="58"/>
      <c r="Q92" s="58"/>
      <c r="R92" s="30"/>
    </row>
    <row r="93" spans="2:18" x14ac:dyDescent="0.3"/>
  </sheetData>
  <sheetProtection selectLockedCells="1"/>
  <mergeCells count="3">
    <mergeCell ref="B2:R2"/>
    <mergeCell ref="B4:R4"/>
    <mergeCell ref="C7:Q91"/>
  </mergeCells>
  <pageMargins left="0.39370078740157483" right="0.39370078740157483" top="0.74803149606299213" bottom="0.74803149606299213" header="0.31496062992125984" footer="0.31496062992125984"/>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Siguiente1">
                <anchor moveWithCells="1" sizeWithCells="1">
                  <from>
                    <xdr:col>14</xdr:col>
                    <xdr:colOff>441960</xdr:colOff>
                    <xdr:row>0</xdr:row>
                    <xdr:rowOff>426720</xdr:rowOff>
                  </from>
                  <to>
                    <xdr:col>17</xdr:col>
                    <xdr:colOff>160020</xdr:colOff>
                    <xdr:row>0</xdr:row>
                    <xdr:rowOff>678180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8" tint="-0.249977111117893"/>
  </sheetPr>
  <dimension ref="A1:E11"/>
  <sheetViews>
    <sheetView showGridLines="0" showRowColHeaders="0" tabSelected="1" zoomScale="130" zoomScaleNormal="130" zoomScaleSheetLayoutView="100" workbookViewId="0">
      <selection activeCell="C2" sqref="C2:D2"/>
    </sheetView>
  </sheetViews>
  <sheetFormatPr baseColWidth="10" defaultColWidth="0" defaultRowHeight="14.4" zeroHeight="1" x14ac:dyDescent="0.3"/>
  <cols>
    <col min="1" max="1" width="2.6640625" style="3" customWidth="1"/>
    <col min="2" max="2" width="25.109375" style="3" customWidth="1"/>
    <col min="3" max="3" width="34.109375" style="3" customWidth="1"/>
    <col min="4" max="4" width="45.109375" style="3" customWidth="1"/>
    <col min="5" max="5" width="2.6640625" style="3" customWidth="1"/>
    <col min="6" max="16384" width="11.44140625" style="3" hidden="1"/>
  </cols>
  <sheetData>
    <row r="1" spans="1:5" ht="24.9" customHeight="1" x14ac:dyDescent="0.3">
      <c r="A1" s="22"/>
      <c r="B1" s="69"/>
      <c r="C1" s="70" t="s">
        <v>33</v>
      </c>
      <c r="D1" s="70"/>
      <c r="E1" s="22"/>
    </row>
    <row r="2" spans="1:5" ht="36" customHeight="1" x14ac:dyDescent="0.3">
      <c r="A2" s="22"/>
      <c r="B2" s="69"/>
      <c r="C2" s="71" t="s">
        <v>102</v>
      </c>
      <c r="D2" s="71"/>
      <c r="E2" s="22"/>
    </row>
    <row r="3" spans="1:5" ht="5.0999999999999996" customHeight="1" x14ac:dyDescent="0.3">
      <c r="A3" s="22"/>
      <c r="B3" s="22"/>
      <c r="C3" s="22"/>
      <c r="D3" s="22"/>
      <c r="E3" s="22"/>
    </row>
    <row r="4" spans="1:5" ht="30" customHeight="1" x14ac:dyDescent="0.3">
      <c r="A4" s="22"/>
      <c r="B4" s="72"/>
      <c r="C4" s="72"/>
      <c r="D4" s="31"/>
      <c r="E4" s="22"/>
    </row>
    <row r="5" spans="1:5" ht="5.0999999999999996" customHeight="1" x14ac:dyDescent="0.3">
      <c r="A5" s="22"/>
      <c r="B5" s="23"/>
      <c r="C5" s="23"/>
      <c r="D5" s="23"/>
      <c r="E5" s="22"/>
    </row>
    <row r="6" spans="1:5" ht="21" customHeight="1" x14ac:dyDescent="0.3">
      <c r="A6" s="22"/>
      <c r="B6" s="24" t="s">
        <v>97</v>
      </c>
      <c r="C6" s="24" t="s">
        <v>34</v>
      </c>
      <c r="D6" s="25" t="s">
        <v>55</v>
      </c>
      <c r="E6" s="22"/>
    </row>
    <row r="7" spans="1:5" ht="129.75" customHeight="1" x14ac:dyDescent="0.3">
      <c r="A7" s="22"/>
      <c r="B7" s="26" t="s">
        <v>38</v>
      </c>
      <c r="C7" s="27" t="s">
        <v>41</v>
      </c>
      <c r="D7" s="28" t="s">
        <v>91</v>
      </c>
      <c r="E7" s="22"/>
    </row>
    <row r="8" spans="1:5" ht="144" customHeight="1" x14ac:dyDescent="0.3">
      <c r="A8" s="22"/>
      <c r="B8" s="26" t="s">
        <v>37</v>
      </c>
      <c r="C8" s="27" t="s">
        <v>42</v>
      </c>
      <c r="D8" s="28" t="s">
        <v>43</v>
      </c>
      <c r="E8" s="22"/>
    </row>
    <row r="9" spans="1:5" ht="156" x14ac:dyDescent="0.3">
      <c r="A9" s="22"/>
      <c r="B9" s="26" t="s">
        <v>36</v>
      </c>
      <c r="C9" s="27" t="s">
        <v>39</v>
      </c>
      <c r="D9" s="27" t="s">
        <v>44</v>
      </c>
      <c r="E9" s="22"/>
    </row>
    <row r="10" spans="1:5" ht="62.4" x14ac:dyDescent="0.3">
      <c r="A10" s="22"/>
      <c r="B10" s="26" t="s">
        <v>35</v>
      </c>
      <c r="C10" s="27" t="s">
        <v>40</v>
      </c>
      <c r="D10" s="27" t="s">
        <v>45</v>
      </c>
      <c r="E10" s="22"/>
    </row>
    <row r="11" spans="1:5" x14ac:dyDescent="0.3">
      <c r="A11" s="22"/>
      <c r="B11" s="22"/>
      <c r="C11" s="22"/>
      <c r="D11" s="22"/>
      <c r="E11" s="22"/>
    </row>
  </sheetData>
  <sheetProtection algorithmName="SHA-512" hashValue="mGJEmMyYzeD9gBgyZkTicyNqKPK4xuGBJ972HHwGNnoLTuT0ZKEFuaRN3Ryi8anJSi7AayR8ZteZEoFByuSQHQ==" saltValue="6jdL0OckBnScwnI5cfsptA==" spinCount="100000" sheet="1" selectLockedCells="1"/>
  <mergeCells count="4">
    <mergeCell ref="B1:B2"/>
    <mergeCell ref="C1:D1"/>
    <mergeCell ref="C2:D2"/>
    <mergeCell ref="B4:C4"/>
  </mergeCells>
  <dataValidations count="1">
    <dataValidation errorStyle="information" allowBlank="1" showInputMessage="1" showErrorMessage="1" error="Digite el nombre de la entidad de manera correcta" prompt="Escriba el nombre de la entidad" sqref="C2:D2"/>
  </dataValidations>
  <pageMargins left="0.70866141732283472" right="0.70866141732283472" top="0.74803149606299213" bottom="0.74803149606299213" header="0.31496062992125984" footer="0.31496062992125984"/>
  <pageSetup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locked="0" defaultSize="0" print="0" autoFill="0" autoPict="0" macro="[0]!Siguiente2">
                <anchor moveWithCells="1" sizeWithCells="1">
                  <from>
                    <xdr:col>3</xdr:col>
                    <xdr:colOff>1927860</xdr:colOff>
                    <xdr:row>3</xdr:row>
                    <xdr:rowOff>60960</xdr:rowOff>
                  </from>
                  <to>
                    <xdr:col>3</xdr:col>
                    <xdr:colOff>2941320</xdr:colOff>
                    <xdr:row>3</xdr:row>
                    <xdr:rowOff>335280</xdr:rowOff>
                  </to>
                </anchor>
              </controlPr>
            </control>
          </mc:Choice>
        </mc:AlternateContent>
        <mc:AlternateContent xmlns:mc="http://schemas.openxmlformats.org/markup-compatibility/2006">
          <mc:Choice Requires="x14">
            <control shapeId="2050" r:id="rId5" name="Button 2">
              <controlPr locked="0" defaultSize="0" print="0" autoFill="0" autoPict="0" macro="[0]!Inicio">
                <anchor moveWithCells="1" sizeWithCells="1">
                  <from>
                    <xdr:col>3</xdr:col>
                    <xdr:colOff>861060</xdr:colOff>
                    <xdr:row>3</xdr:row>
                    <xdr:rowOff>60960</xdr:rowOff>
                  </from>
                  <to>
                    <xdr:col>3</xdr:col>
                    <xdr:colOff>1874520</xdr:colOff>
                    <xdr:row>3</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5"/>
  </sheetPr>
  <dimension ref="A1:F267"/>
  <sheetViews>
    <sheetView showGridLines="0" zoomScaleNormal="100" zoomScaleSheetLayoutView="100" workbookViewId="0">
      <pane ySplit="6" topLeftCell="A7" activePane="bottomLeft" state="frozen"/>
      <selection activeCell="A6" sqref="A6"/>
      <selection pane="bottomLeft" activeCell="D11" sqref="D11"/>
    </sheetView>
  </sheetViews>
  <sheetFormatPr baseColWidth="10" defaultColWidth="0" defaultRowHeight="14.4" x14ac:dyDescent="0.3"/>
  <cols>
    <col min="1" max="1" width="4.5546875" style="2" bestFit="1" customWidth="1"/>
    <col min="2" max="2" width="26.88671875" style="3" customWidth="1"/>
    <col min="3" max="3" width="26.88671875" style="2" customWidth="1"/>
    <col min="4" max="4" width="38.44140625" style="2" customWidth="1"/>
    <col min="5" max="5" width="12.33203125" style="2" bestFit="1" customWidth="1"/>
    <col min="6" max="6" width="1.6640625" style="3" customWidth="1"/>
    <col min="7" max="16384" width="11.44140625" style="3" hidden="1"/>
  </cols>
  <sheetData>
    <row r="1" spans="1:5" ht="23.25" customHeight="1" x14ac:dyDescent="0.45">
      <c r="A1" s="77"/>
      <c r="B1" s="77"/>
      <c r="C1" s="75" t="s">
        <v>61</v>
      </c>
      <c r="D1" s="75"/>
      <c r="E1" s="75"/>
    </row>
    <row r="2" spans="1:5" ht="36" customHeight="1" x14ac:dyDescent="0.3">
      <c r="A2" s="77"/>
      <c r="B2" s="77"/>
      <c r="C2" s="76" t="str">
        <f>Estructura!C2</f>
        <v>Departamento Administrativo de la Función Pública</v>
      </c>
      <c r="D2" s="76"/>
      <c r="E2" s="76"/>
    </row>
    <row r="3" spans="1:5" ht="39.9" customHeight="1" x14ac:dyDescent="0.3">
      <c r="A3" s="78" t="s">
        <v>98</v>
      </c>
      <c r="B3" s="78"/>
      <c r="C3" s="78"/>
      <c r="D3" s="78"/>
      <c r="E3" s="78"/>
    </row>
    <row r="4" spans="1:5" ht="18" x14ac:dyDescent="0.3">
      <c r="A4" s="81" t="s">
        <v>0</v>
      </c>
      <c r="B4" s="79" t="s">
        <v>46</v>
      </c>
      <c r="C4" s="80" t="s">
        <v>30</v>
      </c>
      <c r="D4" s="80"/>
      <c r="E4" s="80"/>
    </row>
    <row r="5" spans="1:5" ht="12.9" customHeight="1" x14ac:dyDescent="0.3">
      <c r="A5" s="81"/>
      <c r="B5" s="79"/>
      <c r="C5" s="73" t="s">
        <v>80</v>
      </c>
      <c r="D5" s="73" t="s">
        <v>84</v>
      </c>
      <c r="E5" s="73" t="s">
        <v>86</v>
      </c>
    </row>
    <row r="6" spans="1:5" ht="12.9" customHeight="1" x14ac:dyDescent="0.3">
      <c r="A6" s="81"/>
      <c r="B6" s="79"/>
      <c r="C6" s="74"/>
      <c r="D6" s="74"/>
      <c r="E6" s="74"/>
    </row>
    <row r="7" spans="1:5" ht="5.0999999999999996" customHeight="1" x14ac:dyDescent="0.3">
      <c r="A7" s="49"/>
      <c r="B7" s="50"/>
      <c r="C7" s="51"/>
      <c r="D7" s="51"/>
      <c r="E7" s="51"/>
    </row>
    <row r="8" spans="1:5" x14ac:dyDescent="0.3">
      <c r="A8" s="85">
        <v>1</v>
      </c>
      <c r="B8" s="82" t="s">
        <v>25</v>
      </c>
      <c r="C8" s="11" t="s">
        <v>83</v>
      </c>
      <c r="D8" s="10"/>
      <c r="E8" s="12" t="s">
        <v>67</v>
      </c>
    </row>
    <row r="9" spans="1:5" x14ac:dyDescent="0.3">
      <c r="A9" s="86"/>
      <c r="B9" s="83"/>
      <c r="C9" s="11" t="s">
        <v>67</v>
      </c>
      <c r="D9" s="10"/>
      <c r="E9" s="12" t="s">
        <v>67</v>
      </c>
    </row>
    <row r="10" spans="1:5" x14ac:dyDescent="0.3">
      <c r="A10" s="86"/>
      <c r="B10" s="83"/>
      <c r="C10" s="11" t="s">
        <v>67</v>
      </c>
      <c r="D10" s="10"/>
      <c r="E10" s="12" t="s">
        <v>67</v>
      </c>
    </row>
    <row r="11" spans="1:5" x14ac:dyDescent="0.3">
      <c r="A11" s="86"/>
      <c r="B11" s="83"/>
      <c r="C11" s="11" t="s">
        <v>67</v>
      </c>
      <c r="D11" s="10"/>
      <c r="E11" s="12" t="s">
        <v>67</v>
      </c>
    </row>
    <row r="12" spans="1:5" x14ac:dyDescent="0.3">
      <c r="A12" s="86"/>
      <c r="B12" s="83"/>
      <c r="C12" s="11" t="s">
        <v>67</v>
      </c>
      <c r="D12" s="10"/>
      <c r="E12" s="12" t="s">
        <v>67</v>
      </c>
    </row>
    <row r="13" spans="1:5" x14ac:dyDescent="0.3">
      <c r="A13" s="86"/>
      <c r="B13" s="83"/>
      <c r="C13" s="11" t="s">
        <v>67</v>
      </c>
      <c r="D13" s="10"/>
      <c r="E13" s="12" t="s">
        <v>67</v>
      </c>
    </row>
    <row r="14" spans="1:5" x14ac:dyDescent="0.3">
      <c r="A14" s="86"/>
      <c r="B14" s="83"/>
      <c r="C14" s="11" t="s">
        <v>67</v>
      </c>
      <c r="D14" s="10"/>
      <c r="E14" s="12" t="s">
        <v>67</v>
      </c>
    </row>
    <row r="15" spans="1:5" x14ac:dyDescent="0.3">
      <c r="A15" s="87"/>
      <c r="B15" s="84"/>
      <c r="C15" s="11" t="s">
        <v>67</v>
      </c>
      <c r="D15" s="10"/>
      <c r="E15" s="12" t="s">
        <v>67</v>
      </c>
    </row>
    <row r="16" spans="1:5" ht="5.0999999999999996" customHeight="1" x14ac:dyDescent="0.3">
      <c r="A16" s="19"/>
      <c r="B16" s="13"/>
      <c r="C16" s="14"/>
      <c r="D16" s="15"/>
      <c r="E16" s="16"/>
    </row>
    <row r="17" spans="1:5" x14ac:dyDescent="0.3">
      <c r="A17" s="85">
        <v>2</v>
      </c>
      <c r="B17" s="88" t="s">
        <v>47</v>
      </c>
      <c r="C17" s="17" t="s">
        <v>67</v>
      </c>
      <c r="D17" s="10"/>
      <c r="E17" s="18" t="s">
        <v>67</v>
      </c>
    </row>
    <row r="18" spans="1:5" x14ac:dyDescent="0.3">
      <c r="A18" s="86"/>
      <c r="B18" s="89"/>
      <c r="C18" s="17" t="s">
        <v>88</v>
      </c>
      <c r="D18" s="10"/>
      <c r="E18" s="18" t="s">
        <v>67</v>
      </c>
    </row>
    <row r="19" spans="1:5" x14ac:dyDescent="0.3">
      <c r="A19" s="86"/>
      <c r="B19" s="89"/>
      <c r="C19" s="17" t="s">
        <v>88</v>
      </c>
      <c r="D19" s="10"/>
      <c r="E19" s="18" t="s">
        <v>67</v>
      </c>
    </row>
    <row r="20" spans="1:5" x14ac:dyDescent="0.3">
      <c r="A20" s="86"/>
      <c r="B20" s="89"/>
      <c r="C20" s="17" t="s">
        <v>67</v>
      </c>
      <c r="D20" s="10"/>
      <c r="E20" s="18" t="s">
        <v>67</v>
      </c>
    </row>
    <row r="21" spans="1:5" x14ac:dyDescent="0.3">
      <c r="A21" s="86"/>
      <c r="B21" s="89"/>
      <c r="C21" s="17" t="s">
        <v>67</v>
      </c>
      <c r="D21" s="10"/>
      <c r="E21" s="18" t="s">
        <v>67</v>
      </c>
    </row>
    <row r="22" spans="1:5" x14ac:dyDescent="0.3">
      <c r="A22" s="86"/>
      <c r="B22" s="89"/>
      <c r="C22" s="17" t="s">
        <v>67</v>
      </c>
      <c r="D22" s="10"/>
      <c r="E22" s="18" t="s">
        <v>67</v>
      </c>
    </row>
    <row r="23" spans="1:5" x14ac:dyDescent="0.3">
      <c r="A23" s="86"/>
      <c r="B23" s="89"/>
      <c r="C23" s="17" t="s">
        <v>67</v>
      </c>
      <c r="D23" s="10"/>
      <c r="E23" s="18" t="s">
        <v>67</v>
      </c>
    </row>
    <row r="24" spans="1:5" x14ac:dyDescent="0.3">
      <c r="A24" s="87"/>
      <c r="B24" s="90"/>
      <c r="C24" s="17" t="s">
        <v>67</v>
      </c>
      <c r="D24" s="10"/>
      <c r="E24" s="18" t="s">
        <v>67</v>
      </c>
    </row>
    <row r="25" spans="1:5" ht="5.0999999999999996" customHeight="1" x14ac:dyDescent="0.3">
      <c r="A25" s="19"/>
      <c r="B25" s="19"/>
      <c r="C25" s="20"/>
      <c r="D25" s="15"/>
      <c r="E25" s="21"/>
    </row>
    <row r="26" spans="1:5" x14ac:dyDescent="0.3">
      <c r="A26" s="85">
        <v>3</v>
      </c>
      <c r="B26" s="88" t="s">
        <v>20</v>
      </c>
      <c r="C26" s="17" t="s">
        <v>67</v>
      </c>
      <c r="D26" s="10"/>
      <c r="E26" s="18" t="s">
        <v>67</v>
      </c>
    </row>
    <row r="27" spans="1:5" x14ac:dyDescent="0.3">
      <c r="A27" s="86"/>
      <c r="B27" s="89"/>
      <c r="C27" s="17" t="s">
        <v>67</v>
      </c>
      <c r="D27" s="10"/>
      <c r="E27" s="18" t="s">
        <v>67</v>
      </c>
    </row>
    <row r="28" spans="1:5" x14ac:dyDescent="0.3">
      <c r="A28" s="86"/>
      <c r="B28" s="89"/>
      <c r="C28" s="17" t="s">
        <v>67</v>
      </c>
      <c r="D28" s="10"/>
      <c r="E28" s="18" t="s">
        <v>67</v>
      </c>
    </row>
    <row r="29" spans="1:5" x14ac:dyDescent="0.3">
      <c r="A29" s="86"/>
      <c r="B29" s="89"/>
      <c r="C29" s="17" t="s">
        <v>67</v>
      </c>
      <c r="D29" s="10"/>
      <c r="E29" s="18" t="s">
        <v>67</v>
      </c>
    </row>
    <row r="30" spans="1:5" x14ac:dyDescent="0.3">
      <c r="A30" s="86"/>
      <c r="B30" s="89"/>
      <c r="C30" s="17" t="s">
        <v>67</v>
      </c>
      <c r="D30" s="10"/>
      <c r="E30" s="18" t="s">
        <v>67</v>
      </c>
    </row>
    <row r="31" spans="1:5" x14ac:dyDescent="0.3">
      <c r="A31" s="86"/>
      <c r="B31" s="89"/>
      <c r="C31" s="17" t="s">
        <v>67</v>
      </c>
      <c r="D31" s="10"/>
      <c r="E31" s="18" t="s">
        <v>67</v>
      </c>
    </row>
    <row r="32" spans="1:5" x14ac:dyDescent="0.3">
      <c r="A32" s="86"/>
      <c r="B32" s="89"/>
      <c r="C32" s="17" t="s">
        <v>67</v>
      </c>
      <c r="D32" s="10"/>
      <c r="E32" s="18" t="s">
        <v>67</v>
      </c>
    </row>
    <row r="33" spans="1:5" x14ac:dyDescent="0.3">
      <c r="A33" s="87"/>
      <c r="B33" s="90"/>
      <c r="C33" s="17" t="s">
        <v>67</v>
      </c>
      <c r="D33" s="10"/>
      <c r="E33" s="18" t="s">
        <v>67</v>
      </c>
    </row>
    <row r="34" spans="1:5" ht="5.0999999999999996" customHeight="1" x14ac:dyDescent="0.3">
      <c r="A34" s="19"/>
      <c r="B34" s="13"/>
      <c r="C34" s="20"/>
      <c r="D34" s="15"/>
      <c r="E34" s="21"/>
    </row>
    <row r="35" spans="1:5" x14ac:dyDescent="0.3">
      <c r="A35" s="85">
        <v>4</v>
      </c>
      <c r="B35" s="91" t="s">
        <v>21</v>
      </c>
      <c r="C35" s="11" t="s">
        <v>67</v>
      </c>
      <c r="D35" s="10"/>
      <c r="E35" s="12" t="s">
        <v>67</v>
      </c>
    </row>
    <row r="36" spans="1:5" x14ac:dyDescent="0.3">
      <c r="A36" s="86"/>
      <c r="B36" s="92"/>
      <c r="C36" s="17" t="s">
        <v>67</v>
      </c>
      <c r="D36" s="10"/>
      <c r="E36" s="18" t="s">
        <v>67</v>
      </c>
    </row>
    <row r="37" spans="1:5" x14ac:dyDescent="0.3">
      <c r="A37" s="86"/>
      <c r="B37" s="92"/>
      <c r="C37" s="17" t="s">
        <v>67</v>
      </c>
      <c r="D37" s="10"/>
      <c r="E37" s="18" t="s">
        <v>67</v>
      </c>
    </row>
    <row r="38" spans="1:5" x14ac:dyDescent="0.3">
      <c r="A38" s="86"/>
      <c r="B38" s="92"/>
      <c r="C38" s="17" t="s">
        <v>67</v>
      </c>
      <c r="D38" s="10"/>
      <c r="E38" s="18" t="s">
        <v>67</v>
      </c>
    </row>
    <row r="39" spans="1:5" x14ac:dyDescent="0.3">
      <c r="A39" s="86"/>
      <c r="B39" s="92"/>
      <c r="C39" s="17" t="s">
        <v>67</v>
      </c>
      <c r="D39" s="10"/>
      <c r="E39" s="18" t="s">
        <v>67</v>
      </c>
    </row>
    <row r="40" spans="1:5" x14ac:dyDescent="0.3">
      <c r="A40" s="86"/>
      <c r="B40" s="92"/>
      <c r="C40" s="17" t="s">
        <v>67</v>
      </c>
      <c r="D40" s="10"/>
      <c r="E40" s="18" t="s">
        <v>67</v>
      </c>
    </row>
    <row r="41" spans="1:5" x14ac:dyDescent="0.3">
      <c r="A41" s="86"/>
      <c r="B41" s="92"/>
      <c r="C41" s="17" t="s">
        <v>67</v>
      </c>
      <c r="D41" s="10"/>
      <c r="E41" s="18" t="s">
        <v>67</v>
      </c>
    </row>
    <row r="42" spans="1:5" x14ac:dyDescent="0.3">
      <c r="A42" s="87"/>
      <c r="B42" s="93"/>
      <c r="C42" s="17" t="s">
        <v>67</v>
      </c>
      <c r="D42" s="10"/>
      <c r="E42" s="18" t="s">
        <v>67</v>
      </c>
    </row>
    <row r="43" spans="1:5" ht="5.0999999999999996" customHeight="1" x14ac:dyDescent="0.3">
      <c r="A43" s="19"/>
      <c r="B43" s="13"/>
      <c r="C43" s="20"/>
      <c r="D43" s="15"/>
      <c r="E43" s="21"/>
    </row>
    <row r="44" spans="1:5" x14ac:dyDescent="0.3">
      <c r="A44" s="85">
        <v>5</v>
      </c>
      <c r="B44" s="91" t="s">
        <v>22</v>
      </c>
      <c r="C44" s="11" t="s">
        <v>67</v>
      </c>
      <c r="D44" s="10"/>
      <c r="E44" s="12" t="s">
        <v>67</v>
      </c>
    </row>
    <row r="45" spans="1:5" x14ac:dyDescent="0.3">
      <c r="A45" s="86"/>
      <c r="B45" s="92"/>
      <c r="C45" s="11" t="s">
        <v>67</v>
      </c>
      <c r="D45" s="10"/>
      <c r="E45" s="12" t="s">
        <v>67</v>
      </c>
    </row>
    <row r="46" spans="1:5" x14ac:dyDescent="0.3">
      <c r="A46" s="86"/>
      <c r="B46" s="92"/>
      <c r="C46" s="11" t="s">
        <v>67</v>
      </c>
      <c r="D46" s="10"/>
      <c r="E46" s="12" t="s">
        <v>67</v>
      </c>
    </row>
    <row r="47" spans="1:5" x14ac:dyDescent="0.3">
      <c r="A47" s="86"/>
      <c r="B47" s="92"/>
      <c r="C47" s="11" t="s">
        <v>67</v>
      </c>
      <c r="D47" s="10"/>
      <c r="E47" s="12" t="s">
        <v>67</v>
      </c>
    </row>
    <row r="48" spans="1:5" x14ac:dyDescent="0.3">
      <c r="A48" s="86"/>
      <c r="B48" s="92"/>
      <c r="C48" s="11" t="s">
        <v>67</v>
      </c>
      <c r="D48" s="10"/>
      <c r="E48" s="12" t="s">
        <v>67</v>
      </c>
    </row>
    <row r="49" spans="1:5" x14ac:dyDescent="0.3">
      <c r="A49" s="86"/>
      <c r="B49" s="92"/>
      <c r="C49" s="11" t="s">
        <v>67</v>
      </c>
      <c r="D49" s="10"/>
      <c r="E49" s="12" t="s">
        <v>67</v>
      </c>
    </row>
    <row r="50" spans="1:5" x14ac:dyDescent="0.3">
      <c r="A50" s="86"/>
      <c r="B50" s="92"/>
      <c r="C50" s="11" t="s">
        <v>67</v>
      </c>
      <c r="D50" s="10"/>
      <c r="E50" s="12" t="s">
        <v>67</v>
      </c>
    </row>
    <row r="51" spans="1:5" x14ac:dyDescent="0.3">
      <c r="A51" s="87"/>
      <c r="B51" s="93"/>
      <c r="C51" s="11" t="s">
        <v>67</v>
      </c>
      <c r="D51" s="10"/>
      <c r="E51" s="12" t="s">
        <v>67</v>
      </c>
    </row>
    <row r="52" spans="1:5" ht="5.0999999999999996" customHeight="1" x14ac:dyDescent="0.3">
      <c r="A52" s="19"/>
      <c r="B52" s="13"/>
      <c r="C52" s="14"/>
      <c r="D52" s="15"/>
      <c r="E52" s="16"/>
    </row>
    <row r="53" spans="1:5" x14ac:dyDescent="0.3">
      <c r="A53" s="85">
        <v>6</v>
      </c>
      <c r="B53" s="91" t="s">
        <v>19</v>
      </c>
      <c r="C53" s="11" t="s">
        <v>67</v>
      </c>
      <c r="D53" s="10"/>
      <c r="E53" s="12" t="s">
        <v>67</v>
      </c>
    </row>
    <row r="54" spans="1:5" x14ac:dyDescent="0.3">
      <c r="A54" s="86"/>
      <c r="B54" s="92"/>
      <c r="C54" s="11" t="s">
        <v>67</v>
      </c>
      <c r="D54" s="10"/>
      <c r="E54" s="12" t="s">
        <v>67</v>
      </c>
    </row>
    <row r="55" spans="1:5" x14ac:dyDescent="0.3">
      <c r="A55" s="86"/>
      <c r="B55" s="92"/>
      <c r="C55" s="11" t="s">
        <v>67</v>
      </c>
      <c r="D55" s="10"/>
      <c r="E55" s="12" t="s">
        <v>67</v>
      </c>
    </row>
    <row r="56" spans="1:5" x14ac:dyDescent="0.3">
      <c r="A56" s="86"/>
      <c r="B56" s="92"/>
      <c r="C56" s="11" t="s">
        <v>67</v>
      </c>
      <c r="D56" s="10"/>
      <c r="E56" s="12" t="s">
        <v>67</v>
      </c>
    </row>
    <row r="57" spans="1:5" x14ac:dyDescent="0.3">
      <c r="A57" s="86"/>
      <c r="B57" s="92"/>
      <c r="C57" s="11" t="s">
        <v>67</v>
      </c>
      <c r="D57" s="10"/>
      <c r="E57" s="12" t="s">
        <v>67</v>
      </c>
    </row>
    <row r="58" spans="1:5" x14ac:dyDescent="0.3">
      <c r="A58" s="86"/>
      <c r="B58" s="92"/>
      <c r="C58" s="11" t="s">
        <v>67</v>
      </c>
      <c r="D58" s="10"/>
      <c r="E58" s="12" t="s">
        <v>67</v>
      </c>
    </row>
    <row r="59" spans="1:5" x14ac:dyDescent="0.3">
      <c r="A59" s="86"/>
      <c r="B59" s="92"/>
      <c r="C59" s="11" t="s">
        <v>67</v>
      </c>
      <c r="D59" s="10"/>
      <c r="E59" s="12" t="s">
        <v>67</v>
      </c>
    </row>
    <row r="60" spans="1:5" x14ac:dyDescent="0.3">
      <c r="A60" s="87"/>
      <c r="B60" s="93"/>
      <c r="C60" s="11" t="s">
        <v>67</v>
      </c>
      <c r="D60" s="10"/>
      <c r="E60" s="12" t="s">
        <v>67</v>
      </c>
    </row>
    <row r="61" spans="1:5" ht="5.0999999999999996" customHeight="1" x14ac:dyDescent="0.3">
      <c r="A61" s="19"/>
      <c r="B61" s="13"/>
      <c r="C61" s="14"/>
      <c r="D61" s="15"/>
      <c r="E61" s="16"/>
    </row>
    <row r="62" spans="1:5" x14ac:dyDescent="0.3">
      <c r="A62" s="85">
        <v>7</v>
      </c>
      <c r="B62" s="91" t="s">
        <v>23</v>
      </c>
      <c r="C62" s="11" t="s">
        <v>67</v>
      </c>
      <c r="D62" s="10"/>
      <c r="E62" s="12" t="s">
        <v>67</v>
      </c>
    </row>
    <row r="63" spans="1:5" x14ac:dyDescent="0.3">
      <c r="A63" s="86"/>
      <c r="B63" s="92"/>
      <c r="C63" s="11" t="s">
        <v>67</v>
      </c>
      <c r="D63" s="10"/>
      <c r="E63" s="12" t="s">
        <v>67</v>
      </c>
    </row>
    <row r="64" spans="1:5" x14ac:dyDescent="0.3">
      <c r="A64" s="86"/>
      <c r="B64" s="92"/>
      <c r="C64" s="11" t="s">
        <v>67</v>
      </c>
      <c r="D64" s="10"/>
      <c r="E64" s="12" t="s">
        <v>67</v>
      </c>
    </row>
    <row r="65" spans="1:5" x14ac:dyDescent="0.3">
      <c r="A65" s="86"/>
      <c r="B65" s="92"/>
      <c r="C65" s="11" t="s">
        <v>67</v>
      </c>
      <c r="D65" s="10"/>
      <c r="E65" s="12" t="s">
        <v>67</v>
      </c>
    </row>
    <row r="66" spans="1:5" x14ac:dyDescent="0.3">
      <c r="A66" s="86"/>
      <c r="B66" s="92"/>
      <c r="C66" s="11" t="s">
        <v>67</v>
      </c>
      <c r="D66" s="10"/>
      <c r="E66" s="12" t="s">
        <v>67</v>
      </c>
    </row>
    <row r="67" spans="1:5" x14ac:dyDescent="0.3">
      <c r="A67" s="86"/>
      <c r="B67" s="92"/>
      <c r="C67" s="11" t="s">
        <v>67</v>
      </c>
      <c r="D67" s="10"/>
      <c r="E67" s="12" t="s">
        <v>67</v>
      </c>
    </row>
    <row r="68" spans="1:5" x14ac:dyDescent="0.3">
      <c r="A68" s="86"/>
      <c r="B68" s="92"/>
      <c r="C68" s="11" t="s">
        <v>67</v>
      </c>
      <c r="D68" s="10"/>
      <c r="E68" s="12" t="s">
        <v>67</v>
      </c>
    </row>
    <row r="69" spans="1:5" x14ac:dyDescent="0.3">
      <c r="A69" s="87"/>
      <c r="B69" s="93"/>
      <c r="C69" s="11" t="s">
        <v>67</v>
      </c>
      <c r="D69" s="10"/>
      <c r="E69" s="12" t="s">
        <v>67</v>
      </c>
    </row>
    <row r="70" spans="1:5" ht="5.0999999999999996" customHeight="1" x14ac:dyDescent="0.3">
      <c r="A70" s="19"/>
      <c r="B70" s="13"/>
      <c r="C70" s="14"/>
      <c r="D70" s="15"/>
      <c r="E70" s="16"/>
    </row>
    <row r="71" spans="1:5" x14ac:dyDescent="0.3">
      <c r="A71" s="85">
        <v>8</v>
      </c>
      <c r="B71" s="91" t="s">
        <v>24</v>
      </c>
      <c r="C71" s="11" t="s">
        <v>67</v>
      </c>
      <c r="D71" s="10"/>
      <c r="E71" s="12" t="s">
        <v>67</v>
      </c>
    </row>
    <row r="72" spans="1:5" x14ac:dyDescent="0.3">
      <c r="A72" s="86"/>
      <c r="B72" s="92"/>
      <c r="C72" s="11" t="s">
        <v>67</v>
      </c>
      <c r="D72" s="10"/>
      <c r="E72" s="12" t="s">
        <v>67</v>
      </c>
    </row>
    <row r="73" spans="1:5" x14ac:dyDescent="0.3">
      <c r="A73" s="86"/>
      <c r="B73" s="92"/>
      <c r="C73" s="11" t="s">
        <v>67</v>
      </c>
      <c r="D73" s="10"/>
      <c r="E73" s="12" t="s">
        <v>67</v>
      </c>
    </row>
    <row r="74" spans="1:5" x14ac:dyDescent="0.3">
      <c r="A74" s="86"/>
      <c r="B74" s="92"/>
      <c r="C74" s="11" t="s">
        <v>67</v>
      </c>
      <c r="D74" s="10"/>
      <c r="E74" s="12" t="s">
        <v>67</v>
      </c>
    </row>
    <row r="75" spans="1:5" x14ac:dyDescent="0.3">
      <c r="A75" s="86"/>
      <c r="B75" s="92"/>
      <c r="C75" s="11" t="s">
        <v>67</v>
      </c>
      <c r="D75" s="10"/>
      <c r="E75" s="12" t="s">
        <v>67</v>
      </c>
    </row>
    <row r="76" spans="1:5" x14ac:dyDescent="0.3">
      <c r="A76" s="86"/>
      <c r="B76" s="92"/>
      <c r="C76" s="11" t="s">
        <v>67</v>
      </c>
      <c r="D76" s="10"/>
      <c r="E76" s="12" t="s">
        <v>67</v>
      </c>
    </row>
    <row r="77" spans="1:5" x14ac:dyDescent="0.3">
      <c r="A77" s="86"/>
      <c r="B77" s="92"/>
      <c r="C77" s="11" t="s">
        <v>67</v>
      </c>
      <c r="D77" s="10"/>
      <c r="E77" s="12" t="s">
        <v>67</v>
      </c>
    </row>
    <row r="78" spans="1:5" x14ac:dyDescent="0.3">
      <c r="A78" s="87"/>
      <c r="B78" s="93"/>
      <c r="C78" s="11" t="s">
        <v>67</v>
      </c>
      <c r="D78" s="10"/>
      <c r="E78" s="12" t="s">
        <v>67</v>
      </c>
    </row>
    <row r="79" spans="1:5" ht="5.0999999999999996" customHeight="1" x14ac:dyDescent="0.3">
      <c r="A79" s="19"/>
      <c r="B79" s="13"/>
      <c r="C79" s="14"/>
      <c r="D79" s="15"/>
      <c r="E79" s="16"/>
    </row>
    <row r="80" spans="1:5" x14ac:dyDescent="0.3">
      <c r="A80" s="85">
        <v>9</v>
      </c>
      <c r="B80" s="91" t="s">
        <v>29</v>
      </c>
      <c r="C80" s="11" t="s">
        <v>67</v>
      </c>
      <c r="D80" s="10"/>
      <c r="E80" s="12" t="s">
        <v>67</v>
      </c>
    </row>
    <row r="81" spans="1:5" x14ac:dyDescent="0.3">
      <c r="A81" s="86"/>
      <c r="B81" s="92"/>
      <c r="C81" s="11" t="s">
        <v>67</v>
      </c>
      <c r="D81" s="10"/>
      <c r="E81" s="12" t="s">
        <v>67</v>
      </c>
    </row>
    <row r="82" spans="1:5" x14ac:dyDescent="0.3">
      <c r="A82" s="86"/>
      <c r="B82" s="92"/>
      <c r="C82" s="11" t="s">
        <v>67</v>
      </c>
      <c r="D82" s="10"/>
      <c r="E82" s="12" t="s">
        <v>67</v>
      </c>
    </row>
    <row r="83" spans="1:5" x14ac:dyDescent="0.3">
      <c r="A83" s="86"/>
      <c r="B83" s="92"/>
      <c r="C83" s="11" t="s">
        <v>67</v>
      </c>
      <c r="D83" s="10"/>
      <c r="E83" s="12" t="s">
        <v>67</v>
      </c>
    </row>
    <row r="84" spans="1:5" x14ac:dyDescent="0.3">
      <c r="A84" s="86"/>
      <c r="B84" s="92"/>
      <c r="C84" s="11" t="s">
        <v>67</v>
      </c>
      <c r="D84" s="10"/>
      <c r="E84" s="12" t="s">
        <v>67</v>
      </c>
    </row>
    <row r="85" spans="1:5" x14ac:dyDescent="0.3">
      <c r="A85" s="86"/>
      <c r="B85" s="92"/>
      <c r="C85" s="11" t="s">
        <v>67</v>
      </c>
      <c r="D85" s="10"/>
      <c r="E85" s="12" t="s">
        <v>67</v>
      </c>
    </row>
    <row r="86" spans="1:5" x14ac:dyDescent="0.3">
      <c r="A86" s="86"/>
      <c r="B86" s="92"/>
      <c r="C86" s="11" t="s">
        <v>67</v>
      </c>
      <c r="D86" s="10"/>
      <c r="E86" s="12" t="s">
        <v>67</v>
      </c>
    </row>
    <row r="87" spans="1:5" x14ac:dyDescent="0.3">
      <c r="A87" s="87"/>
      <c r="B87" s="93"/>
      <c r="C87" s="11" t="s">
        <v>67</v>
      </c>
      <c r="D87" s="10"/>
      <c r="E87" s="12" t="s">
        <v>67</v>
      </c>
    </row>
    <row r="88" spans="1:5" ht="5.0999999999999996" customHeight="1" x14ac:dyDescent="0.3">
      <c r="A88" s="19"/>
      <c r="B88" s="13"/>
      <c r="C88" s="14"/>
      <c r="D88" s="15"/>
      <c r="E88" s="16"/>
    </row>
    <row r="89" spans="1:5" x14ac:dyDescent="0.3">
      <c r="A89" s="85">
        <v>10</v>
      </c>
      <c r="B89" s="91" t="s">
        <v>25</v>
      </c>
      <c r="C89" s="11" t="s">
        <v>67</v>
      </c>
      <c r="D89" s="10"/>
      <c r="E89" s="12" t="s">
        <v>67</v>
      </c>
    </row>
    <row r="90" spans="1:5" x14ac:dyDescent="0.3">
      <c r="A90" s="86"/>
      <c r="B90" s="92"/>
      <c r="C90" s="11" t="s">
        <v>67</v>
      </c>
      <c r="D90" s="10"/>
      <c r="E90" s="12" t="s">
        <v>67</v>
      </c>
    </row>
    <row r="91" spans="1:5" x14ac:dyDescent="0.3">
      <c r="A91" s="86"/>
      <c r="B91" s="92"/>
      <c r="C91" s="11" t="s">
        <v>67</v>
      </c>
      <c r="D91" s="10"/>
      <c r="E91" s="12" t="s">
        <v>67</v>
      </c>
    </row>
    <row r="92" spans="1:5" x14ac:dyDescent="0.3">
      <c r="A92" s="86"/>
      <c r="B92" s="92"/>
      <c r="C92" s="11" t="s">
        <v>67</v>
      </c>
      <c r="D92" s="10"/>
      <c r="E92" s="12" t="s">
        <v>67</v>
      </c>
    </row>
    <row r="93" spans="1:5" x14ac:dyDescent="0.3">
      <c r="A93" s="86"/>
      <c r="B93" s="92"/>
      <c r="C93" s="11" t="s">
        <v>67</v>
      </c>
      <c r="D93" s="10"/>
      <c r="E93" s="12" t="s">
        <v>67</v>
      </c>
    </row>
    <row r="94" spans="1:5" x14ac:dyDescent="0.3">
      <c r="A94" s="86"/>
      <c r="B94" s="92"/>
      <c r="C94" s="11" t="s">
        <v>67</v>
      </c>
      <c r="D94" s="10"/>
      <c r="E94" s="12" t="s">
        <v>67</v>
      </c>
    </row>
    <row r="95" spans="1:5" x14ac:dyDescent="0.3">
      <c r="A95" s="86"/>
      <c r="B95" s="92"/>
      <c r="C95" s="11" t="s">
        <v>67</v>
      </c>
      <c r="D95" s="10"/>
      <c r="E95" s="12" t="s">
        <v>67</v>
      </c>
    </row>
    <row r="96" spans="1:5" x14ac:dyDescent="0.3">
      <c r="A96" s="87"/>
      <c r="B96" s="93"/>
      <c r="C96" s="11" t="s">
        <v>67</v>
      </c>
      <c r="D96" s="10"/>
      <c r="E96" s="12" t="s">
        <v>67</v>
      </c>
    </row>
    <row r="97" spans="1:5" ht="5.0999999999999996" customHeight="1" x14ac:dyDescent="0.3">
      <c r="A97" s="19"/>
      <c r="B97" s="13"/>
      <c r="C97" s="14"/>
      <c r="D97" s="15"/>
      <c r="E97" s="16"/>
    </row>
    <row r="98" spans="1:5" x14ac:dyDescent="0.3">
      <c r="A98" s="85">
        <v>11</v>
      </c>
      <c r="B98" s="91" t="s">
        <v>15</v>
      </c>
      <c r="C98" s="11" t="s">
        <v>67</v>
      </c>
      <c r="D98" s="10"/>
      <c r="E98" s="12" t="s">
        <v>67</v>
      </c>
    </row>
    <row r="99" spans="1:5" x14ac:dyDescent="0.3">
      <c r="A99" s="86"/>
      <c r="B99" s="92"/>
      <c r="C99" s="11" t="s">
        <v>67</v>
      </c>
      <c r="D99" s="10"/>
      <c r="E99" s="12" t="s">
        <v>67</v>
      </c>
    </row>
    <row r="100" spans="1:5" x14ac:dyDescent="0.3">
      <c r="A100" s="86"/>
      <c r="B100" s="92"/>
      <c r="C100" s="11" t="s">
        <v>67</v>
      </c>
      <c r="D100" s="10"/>
      <c r="E100" s="12" t="s">
        <v>67</v>
      </c>
    </row>
    <row r="101" spans="1:5" x14ac:dyDescent="0.3">
      <c r="A101" s="86"/>
      <c r="B101" s="92"/>
      <c r="C101" s="11" t="s">
        <v>67</v>
      </c>
      <c r="D101" s="10"/>
      <c r="E101" s="12" t="s">
        <v>67</v>
      </c>
    </row>
    <row r="102" spans="1:5" x14ac:dyDescent="0.3">
      <c r="A102" s="86"/>
      <c r="B102" s="92"/>
      <c r="C102" s="11" t="s">
        <v>67</v>
      </c>
      <c r="D102" s="10"/>
      <c r="E102" s="12" t="s">
        <v>67</v>
      </c>
    </row>
    <row r="103" spans="1:5" x14ac:dyDescent="0.3">
      <c r="A103" s="86"/>
      <c r="B103" s="92"/>
      <c r="C103" s="11" t="s">
        <v>67</v>
      </c>
      <c r="D103" s="10"/>
      <c r="E103" s="12" t="s">
        <v>67</v>
      </c>
    </row>
    <row r="104" spans="1:5" x14ac:dyDescent="0.3">
      <c r="A104" s="86"/>
      <c r="B104" s="92"/>
      <c r="C104" s="11" t="s">
        <v>67</v>
      </c>
      <c r="D104" s="10"/>
      <c r="E104" s="12" t="s">
        <v>67</v>
      </c>
    </row>
    <row r="105" spans="1:5" x14ac:dyDescent="0.3">
      <c r="A105" s="87"/>
      <c r="B105" s="93"/>
      <c r="C105" s="11" t="s">
        <v>67</v>
      </c>
      <c r="D105" s="10"/>
      <c r="E105" s="12" t="s">
        <v>67</v>
      </c>
    </row>
    <row r="106" spans="1:5" ht="5.0999999999999996" customHeight="1" x14ac:dyDescent="0.3">
      <c r="A106" s="19"/>
      <c r="B106" s="13"/>
      <c r="C106" s="14"/>
      <c r="D106" s="15"/>
      <c r="E106" s="16"/>
    </row>
    <row r="107" spans="1:5" x14ac:dyDescent="0.3">
      <c r="A107" s="85">
        <v>12</v>
      </c>
      <c r="B107" s="91" t="s">
        <v>28</v>
      </c>
      <c r="C107" s="11" t="s">
        <v>67</v>
      </c>
      <c r="D107" s="10"/>
      <c r="E107" s="12" t="s">
        <v>67</v>
      </c>
    </row>
    <row r="108" spans="1:5" x14ac:dyDescent="0.3">
      <c r="A108" s="86"/>
      <c r="B108" s="92"/>
      <c r="C108" s="11" t="s">
        <v>67</v>
      </c>
      <c r="D108" s="10"/>
      <c r="E108" s="12" t="s">
        <v>67</v>
      </c>
    </row>
    <row r="109" spans="1:5" x14ac:dyDescent="0.3">
      <c r="A109" s="86"/>
      <c r="B109" s="92"/>
      <c r="C109" s="11" t="s">
        <v>67</v>
      </c>
      <c r="D109" s="10"/>
      <c r="E109" s="12" t="s">
        <v>67</v>
      </c>
    </row>
    <row r="110" spans="1:5" x14ac:dyDescent="0.3">
      <c r="A110" s="86"/>
      <c r="B110" s="92"/>
      <c r="C110" s="11" t="s">
        <v>67</v>
      </c>
      <c r="D110" s="10"/>
      <c r="E110" s="12" t="s">
        <v>67</v>
      </c>
    </row>
    <row r="111" spans="1:5" x14ac:dyDescent="0.3">
      <c r="A111" s="86"/>
      <c r="B111" s="92"/>
      <c r="C111" s="11" t="s">
        <v>67</v>
      </c>
      <c r="D111" s="10"/>
      <c r="E111" s="12" t="s">
        <v>67</v>
      </c>
    </row>
    <row r="112" spans="1:5" x14ac:dyDescent="0.3">
      <c r="A112" s="86"/>
      <c r="B112" s="92"/>
      <c r="C112" s="11" t="s">
        <v>67</v>
      </c>
      <c r="D112" s="10"/>
      <c r="E112" s="12" t="s">
        <v>67</v>
      </c>
    </row>
    <row r="113" spans="1:5" x14ac:dyDescent="0.3">
      <c r="A113" s="86"/>
      <c r="B113" s="92"/>
      <c r="C113" s="11" t="s">
        <v>67</v>
      </c>
      <c r="D113" s="10"/>
      <c r="E113" s="12" t="s">
        <v>67</v>
      </c>
    </row>
    <row r="114" spans="1:5" x14ac:dyDescent="0.3">
      <c r="A114" s="87"/>
      <c r="B114" s="93"/>
      <c r="C114" s="11" t="s">
        <v>67</v>
      </c>
      <c r="D114" s="10"/>
      <c r="E114" s="12" t="s">
        <v>67</v>
      </c>
    </row>
    <row r="115" spans="1:5" ht="5.0999999999999996" customHeight="1" x14ac:dyDescent="0.3">
      <c r="A115" s="19"/>
      <c r="B115" s="13"/>
      <c r="C115" s="14"/>
      <c r="D115" s="15"/>
      <c r="E115" s="16"/>
    </row>
    <row r="116" spans="1:5" x14ac:dyDescent="0.3">
      <c r="A116" s="85">
        <v>13</v>
      </c>
      <c r="B116" s="91" t="s">
        <v>18</v>
      </c>
      <c r="C116" s="11" t="s">
        <v>67</v>
      </c>
      <c r="D116" s="10"/>
      <c r="E116" s="12" t="s">
        <v>67</v>
      </c>
    </row>
    <row r="117" spans="1:5" x14ac:dyDescent="0.3">
      <c r="A117" s="86"/>
      <c r="B117" s="92"/>
      <c r="C117" s="11" t="s">
        <v>67</v>
      </c>
      <c r="D117" s="10"/>
      <c r="E117" s="12" t="s">
        <v>67</v>
      </c>
    </row>
    <row r="118" spans="1:5" x14ac:dyDescent="0.3">
      <c r="A118" s="86"/>
      <c r="B118" s="92"/>
      <c r="C118" s="11" t="s">
        <v>67</v>
      </c>
      <c r="D118" s="10"/>
      <c r="E118" s="12" t="s">
        <v>67</v>
      </c>
    </row>
    <row r="119" spans="1:5" x14ac:dyDescent="0.3">
      <c r="A119" s="86"/>
      <c r="B119" s="92"/>
      <c r="C119" s="11" t="s">
        <v>67</v>
      </c>
      <c r="D119" s="10"/>
      <c r="E119" s="12" t="s">
        <v>67</v>
      </c>
    </row>
    <row r="120" spans="1:5" x14ac:dyDescent="0.3">
      <c r="A120" s="86"/>
      <c r="B120" s="92"/>
      <c r="C120" s="11" t="s">
        <v>67</v>
      </c>
      <c r="D120" s="10"/>
      <c r="E120" s="12" t="s">
        <v>67</v>
      </c>
    </row>
    <row r="121" spans="1:5" x14ac:dyDescent="0.3">
      <c r="A121" s="86"/>
      <c r="B121" s="92"/>
      <c r="C121" s="11" t="s">
        <v>67</v>
      </c>
      <c r="D121" s="10"/>
      <c r="E121" s="12" t="s">
        <v>67</v>
      </c>
    </row>
    <row r="122" spans="1:5" x14ac:dyDescent="0.3">
      <c r="A122" s="86"/>
      <c r="B122" s="92"/>
      <c r="C122" s="11" t="s">
        <v>67</v>
      </c>
      <c r="D122" s="10"/>
      <c r="E122" s="12" t="s">
        <v>67</v>
      </c>
    </row>
    <row r="123" spans="1:5" x14ac:dyDescent="0.3">
      <c r="A123" s="87"/>
      <c r="B123" s="93"/>
      <c r="C123" s="11" t="s">
        <v>67</v>
      </c>
      <c r="D123" s="10"/>
      <c r="E123" s="12" t="s">
        <v>67</v>
      </c>
    </row>
    <row r="124" spans="1:5" ht="5.0999999999999996" customHeight="1" x14ac:dyDescent="0.3">
      <c r="A124" s="19"/>
      <c r="B124" s="13"/>
      <c r="C124" s="14"/>
      <c r="D124" s="15"/>
      <c r="E124" s="16"/>
    </row>
    <row r="125" spans="1:5" x14ac:dyDescent="0.3">
      <c r="A125" s="85">
        <v>14</v>
      </c>
      <c r="B125" s="91" t="s">
        <v>17</v>
      </c>
      <c r="C125" s="11" t="s">
        <v>67</v>
      </c>
      <c r="D125" s="10"/>
      <c r="E125" s="12" t="s">
        <v>67</v>
      </c>
    </row>
    <row r="126" spans="1:5" x14ac:dyDescent="0.3">
      <c r="A126" s="86"/>
      <c r="B126" s="92"/>
      <c r="C126" s="11" t="s">
        <v>67</v>
      </c>
      <c r="D126" s="10"/>
      <c r="E126" s="12" t="s">
        <v>67</v>
      </c>
    </row>
    <row r="127" spans="1:5" x14ac:dyDescent="0.3">
      <c r="A127" s="86"/>
      <c r="B127" s="92"/>
      <c r="C127" s="11" t="s">
        <v>67</v>
      </c>
      <c r="D127" s="10"/>
      <c r="E127" s="12" t="s">
        <v>67</v>
      </c>
    </row>
    <row r="128" spans="1:5" x14ac:dyDescent="0.3">
      <c r="A128" s="86"/>
      <c r="B128" s="92"/>
      <c r="C128" s="11" t="s">
        <v>67</v>
      </c>
      <c r="D128" s="10"/>
      <c r="E128" s="12" t="s">
        <v>67</v>
      </c>
    </row>
    <row r="129" spans="1:5" x14ac:dyDescent="0.3">
      <c r="A129" s="86"/>
      <c r="B129" s="92"/>
      <c r="C129" s="11" t="s">
        <v>67</v>
      </c>
      <c r="D129" s="10"/>
      <c r="E129" s="12" t="s">
        <v>67</v>
      </c>
    </row>
    <row r="130" spans="1:5" x14ac:dyDescent="0.3">
      <c r="A130" s="86"/>
      <c r="B130" s="92"/>
      <c r="C130" s="11" t="s">
        <v>67</v>
      </c>
      <c r="D130" s="10"/>
      <c r="E130" s="12" t="s">
        <v>67</v>
      </c>
    </row>
    <row r="131" spans="1:5" x14ac:dyDescent="0.3">
      <c r="A131" s="86"/>
      <c r="B131" s="92"/>
      <c r="C131" s="11" t="s">
        <v>67</v>
      </c>
      <c r="D131" s="10"/>
      <c r="E131" s="12" t="s">
        <v>67</v>
      </c>
    </row>
    <row r="132" spans="1:5" x14ac:dyDescent="0.3">
      <c r="A132" s="87"/>
      <c r="B132" s="93"/>
      <c r="C132" s="11" t="s">
        <v>67</v>
      </c>
      <c r="D132" s="10"/>
      <c r="E132" s="12" t="s">
        <v>67</v>
      </c>
    </row>
    <row r="133" spans="1:5" ht="5.0999999999999996" customHeight="1" x14ac:dyDescent="0.3">
      <c r="A133" s="19"/>
      <c r="B133" s="13"/>
      <c r="C133" s="14"/>
      <c r="D133" s="15"/>
      <c r="E133" s="16"/>
    </row>
    <row r="134" spans="1:5" x14ac:dyDescent="0.3">
      <c r="A134" s="85">
        <v>15</v>
      </c>
      <c r="B134" s="91" t="s">
        <v>16</v>
      </c>
      <c r="C134" s="11" t="s">
        <v>67</v>
      </c>
      <c r="D134" s="10"/>
      <c r="E134" s="12" t="s">
        <v>67</v>
      </c>
    </row>
    <row r="135" spans="1:5" x14ac:dyDescent="0.3">
      <c r="A135" s="86"/>
      <c r="B135" s="92"/>
      <c r="C135" s="11" t="s">
        <v>67</v>
      </c>
      <c r="D135" s="10"/>
      <c r="E135" s="12" t="s">
        <v>67</v>
      </c>
    </row>
    <row r="136" spans="1:5" x14ac:dyDescent="0.3">
      <c r="A136" s="86"/>
      <c r="B136" s="92"/>
      <c r="C136" s="11" t="s">
        <v>67</v>
      </c>
      <c r="D136" s="10"/>
      <c r="E136" s="12" t="s">
        <v>67</v>
      </c>
    </row>
    <row r="137" spans="1:5" x14ac:dyDescent="0.3">
      <c r="A137" s="86"/>
      <c r="B137" s="92"/>
      <c r="C137" s="11" t="s">
        <v>67</v>
      </c>
      <c r="D137" s="10"/>
      <c r="E137" s="12" t="s">
        <v>67</v>
      </c>
    </row>
    <row r="138" spans="1:5" x14ac:dyDescent="0.3">
      <c r="A138" s="86"/>
      <c r="B138" s="92"/>
      <c r="C138" s="11" t="s">
        <v>67</v>
      </c>
      <c r="D138" s="10"/>
      <c r="E138" s="12" t="s">
        <v>67</v>
      </c>
    </row>
    <row r="139" spans="1:5" x14ac:dyDescent="0.3">
      <c r="A139" s="86"/>
      <c r="B139" s="92"/>
      <c r="C139" s="11" t="s">
        <v>67</v>
      </c>
      <c r="D139" s="10"/>
      <c r="E139" s="12" t="s">
        <v>67</v>
      </c>
    </row>
    <row r="140" spans="1:5" x14ac:dyDescent="0.3">
      <c r="A140" s="86"/>
      <c r="B140" s="92"/>
      <c r="C140" s="11" t="s">
        <v>67</v>
      </c>
      <c r="D140" s="10"/>
      <c r="E140" s="12" t="s">
        <v>67</v>
      </c>
    </row>
    <row r="141" spans="1:5" x14ac:dyDescent="0.3">
      <c r="A141" s="87"/>
      <c r="B141" s="93"/>
      <c r="C141" s="11" t="s">
        <v>67</v>
      </c>
      <c r="D141" s="10"/>
      <c r="E141" s="12" t="s">
        <v>67</v>
      </c>
    </row>
    <row r="142" spans="1:5" ht="5.0999999999999996" customHeight="1" x14ac:dyDescent="0.3">
      <c r="A142" s="19"/>
      <c r="B142" s="13"/>
      <c r="C142" s="14"/>
      <c r="D142" s="15"/>
      <c r="E142" s="16"/>
    </row>
    <row r="143" spans="1:5" x14ac:dyDescent="0.3">
      <c r="A143" s="85">
        <v>16</v>
      </c>
      <c r="B143" s="91" t="s">
        <v>26</v>
      </c>
      <c r="C143" s="11" t="s">
        <v>67</v>
      </c>
      <c r="D143" s="10"/>
      <c r="E143" s="12" t="s">
        <v>67</v>
      </c>
    </row>
    <row r="144" spans="1:5" x14ac:dyDescent="0.3">
      <c r="A144" s="86"/>
      <c r="B144" s="92"/>
      <c r="C144" s="11" t="s">
        <v>67</v>
      </c>
      <c r="D144" s="10"/>
      <c r="E144" s="12" t="s">
        <v>67</v>
      </c>
    </row>
    <row r="145" spans="1:5" x14ac:dyDescent="0.3">
      <c r="A145" s="86"/>
      <c r="B145" s="92"/>
      <c r="C145" s="11" t="s">
        <v>67</v>
      </c>
      <c r="D145" s="10"/>
      <c r="E145" s="12" t="s">
        <v>67</v>
      </c>
    </row>
    <row r="146" spans="1:5" x14ac:dyDescent="0.3">
      <c r="A146" s="86"/>
      <c r="B146" s="92"/>
      <c r="C146" s="11" t="s">
        <v>67</v>
      </c>
      <c r="D146" s="10"/>
      <c r="E146" s="12" t="s">
        <v>67</v>
      </c>
    </row>
    <row r="147" spans="1:5" x14ac:dyDescent="0.3">
      <c r="A147" s="86"/>
      <c r="B147" s="92"/>
      <c r="C147" s="11" t="s">
        <v>67</v>
      </c>
      <c r="D147" s="10"/>
      <c r="E147" s="12" t="s">
        <v>67</v>
      </c>
    </row>
    <row r="148" spans="1:5" x14ac:dyDescent="0.3">
      <c r="A148" s="86"/>
      <c r="B148" s="92"/>
      <c r="C148" s="11" t="s">
        <v>67</v>
      </c>
      <c r="D148" s="10"/>
      <c r="E148" s="12" t="s">
        <v>67</v>
      </c>
    </row>
    <row r="149" spans="1:5" x14ac:dyDescent="0.3">
      <c r="A149" s="86"/>
      <c r="B149" s="92"/>
      <c r="C149" s="11" t="s">
        <v>67</v>
      </c>
      <c r="D149" s="10"/>
      <c r="E149" s="12" t="s">
        <v>67</v>
      </c>
    </row>
    <row r="150" spans="1:5" x14ac:dyDescent="0.3">
      <c r="A150" s="87"/>
      <c r="B150" s="93"/>
      <c r="C150" s="11" t="s">
        <v>67</v>
      </c>
      <c r="D150" s="10"/>
      <c r="E150" s="12" t="s">
        <v>67</v>
      </c>
    </row>
    <row r="151" spans="1:5" ht="5.0999999999999996" customHeight="1" x14ac:dyDescent="0.3">
      <c r="A151" s="19"/>
      <c r="B151" s="13"/>
      <c r="C151" s="14"/>
      <c r="D151" s="15"/>
      <c r="E151" s="16"/>
    </row>
    <row r="152" spans="1:5" x14ac:dyDescent="0.3">
      <c r="A152" s="85">
        <v>17</v>
      </c>
      <c r="B152" s="91" t="s">
        <v>27</v>
      </c>
      <c r="C152" s="11" t="s">
        <v>67</v>
      </c>
      <c r="D152" s="10"/>
      <c r="E152" s="12" t="s">
        <v>67</v>
      </c>
    </row>
    <row r="153" spans="1:5" x14ac:dyDescent="0.3">
      <c r="A153" s="86"/>
      <c r="B153" s="92"/>
      <c r="C153" s="11" t="s">
        <v>67</v>
      </c>
      <c r="D153" s="10"/>
      <c r="E153" s="12" t="s">
        <v>67</v>
      </c>
    </row>
    <row r="154" spans="1:5" x14ac:dyDescent="0.3">
      <c r="A154" s="86"/>
      <c r="B154" s="92"/>
      <c r="C154" s="11" t="s">
        <v>67</v>
      </c>
      <c r="D154" s="10"/>
      <c r="E154" s="12" t="s">
        <v>67</v>
      </c>
    </row>
    <row r="155" spans="1:5" x14ac:dyDescent="0.3">
      <c r="A155" s="86"/>
      <c r="B155" s="92"/>
      <c r="C155" s="11" t="s">
        <v>67</v>
      </c>
      <c r="D155" s="10"/>
      <c r="E155" s="12" t="s">
        <v>67</v>
      </c>
    </row>
    <row r="156" spans="1:5" x14ac:dyDescent="0.3">
      <c r="A156" s="86"/>
      <c r="B156" s="92"/>
      <c r="C156" s="11" t="s">
        <v>67</v>
      </c>
      <c r="D156" s="10"/>
      <c r="E156" s="12" t="s">
        <v>67</v>
      </c>
    </row>
    <row r="157" spans="1:5" x14ac:dyDescent="0.3">
      <c r="A157" s="86"/>
      <c r="B157" s="92"/>
      <c r="C157" s="11" t="s">
        <v>67</v>
      </c>
      <c r="D157" s="10"/>
      <c r="E157" s="12" t="s">
        <v>67</v>
      </c>
    </row>
    <row r="158" spans="1:5" x14ac:dyDescent="0.3">
      <c r="A158" s="86"/>
      <c r="B158" s="92"/>
      <c r="C158" s="11" t="s">
        <v>67</v>
      </c>
      <c r="D158" s="10"/>
      <c r="E158" s="12" t="s">
        <v>67</v>
      </c>
    </row>
    <row r="159" spans="1:5" x14ac:dyDescent="0.3">
      <c r="A159" s="87"/>
      <c r="B159" s="93"/>
      <c r="C159" s="11" t="s">
        <v>67</v>
      </c>
      <c r="D159" s="10"/>
      <c r="E159" s="12" t="s">
        <v>67</v>
      </c>
    </row>
    <row r="160" spans="1:5" ht="5.0999999999999996" customHeight="1" x14ac:dyDescent="0.3">
      <c r="D160" s="47"/>
    </row>
    <row r="161" spans="1:5" x14ac:dyDescent="0.3">
      <c r="A161" s="85">
        <v>18</v>
      </c>
      <c r="B161" s="91"/>
      <c r="C161" s="11" t="s">
        <v>67</v>
      </c>
      <c r="D161" s="10"/>
      <c r="E161" s="12" t="s">
        <v>67</v>
      </c>
    </row>
    <row r="162" spans="1:5" x14ac:dyDescent="0.3">
      <c r="A162" s="86"/>
      <c r="B162" s="92"/>
      <c r="C162" s="11" t="s">
        <v>67</v>
      </c>
      <c r="D162" s="10"/>
      <c r="E162" s="12" t="s">
        <v>67</v>
      </c>
    </row>
    <row r="163" spans="1:5" x14ac:dyDescent="0.3">
      <c r="A163" s="86"/>
      <c r="B163" s="92"/>
      <c r="C163" s="11" t="s">
        <v>67</v>
      </c>
      <c r="D163" s="10"/>
      <c r="E163" s="12" t="s">
        <v>67</v>
      </c>
    </row>
    <row r="164" spans="1:5" x14ac:dyDescent="0.3">
      <c r="A164" s="86"/>
      <c r="B164" s="92"/>
      <c r="C164" s="11" t="s">
        <v>67</v>
      </c>
      <c r="D164" s="10"/>
      <c r="E164" s="12" t="s">
        <v>67</v>
      </c>
    </row>
    <row r="165" spans="1:5" x14ac:dyDescent="0.3">
      <c r="A165" s="86"/>
      <c r="B165" s="92"/>
      <c r="C165" s="11" t="s">
        <v>67</v>
      </c>
      <c r="D165" s="10"/>
      <c r="E165" s="12" t="s">
        <v>67</v>
      </c>
    </row>
    <row r="166" spans="1:5" x14ac:dyDescent="0.3">
      <c r="A166" s="86"/>
      <c r="B166" s="92"/>
      <c r="C166" s="11" t="s">
        <v>67</v>
      </c>
      <c r="D166" s="10"/>
      <c r="E166" s="12" t="s">
        <v>67</v>
      </c>
    </row>
    <row r="167" spans="1:5" x14ac:dyDescent="0.3">
      <c r="A167" s="86"/>
      <c r="B167" s="92"/>
      <c r="C167" s="11" t="s">
        <v>67</v>
      </c>
      <c r="D167" s="10"/>
      <c r="E167" s="12" t="s">
        <v>67</v>
      </c>
    </row>
    <row r="168" spans="1:5" x14ac:dyDescent="0.3">
      <c r="A168" s="87"/>
      <c r="B168" s="93"/>
      <c r="C168" s="11" t="s">
        <v>67</v>
      </c>
      <c r="D168" s="10"/>
      <c r="E168" s="12" t="s">
        <v>67</v>
      </c>
    </row>
    <row r="169" spans="1:5" ht="5.0999999999999996" customHeight="1" x14ac:dyDescent="0.3"/>
    <row r="170" spans="1:5" x14ac:dyDescent="0.3">
      <c r="A170" s="85">
        <v>19</v>
      </c>
      <c r="B170" s="91"/>
      <c r="C170" s="11" t="s">
        <v>67</v>
      </c>
      <c r="D170" s="10"/>
      <c r="E170" s="12" t="s">
        <v>67</v>
      </c>
    </row>
    <row r="171" spans="1:5" x14ac:dyDescent="0.3">
      <c r="A171" s="86"/>
      <c r="B171" s="92"/>
      <c r="C171" s="11" t="s">
        <v>67</v>
      </c>
      <c r="D171" s="10"/>
      <c r="E171" s="12" t="s">
        <v>67</v>
      </c>
    </row>
    <row r="172" spans="1:5" x14ac:dyDescent="0.3">
      <c r="A172" s="86"/>
      <c r="B172" s="92"/>
      <c r="C172" s="11" t="s">
        <v>67</v>
      </c>
      <c r="D172" s="10"/>
      <c r="E172" s="12" t="s">
        <v>67</v>
      </c>
    </row>
    <row r="173" spans="1:5" x14ac:dyDescent="0.3">
      <c r="A173" s="86"/>
      <c r="B173" s="92"/>
      <c r="C173" s="11" t="s">
        <v>67</v>
      </c>
      <c r="D173" s="10"/>
      <c r="E173" s="12" t="s">
        <v>67</v>
      </c>
    </row>
    <row r="174" spans="1:5" x14ac:dyDescent="0.3">
      <c r="A174" s="86"/>
      <c r="B174" s="92"/>
      <c r="C174" s="11" t="s">
        <v>67</v>
      </c>
      <c r="D174" s="10"/>
      <c r="E174" s="12" t="s">
        <v>67</v>
      </c>
    </row>
    <row r="175" spans="1:5" x14ac:dyDescent="0.3">
      <c r="A175" s="86"/>
      <c r="B175" s="92"/>
      <c r="C175" s="11" t="s">
        <v>67</v>
      </c>
      <c r="D175" s="10"/>
      <c r="E175" s="12" t="s">
        <v>67</v>
      </c>
    </row>
    <row r="176" spans="1:5" x14ac:dyDescent="0.3">
      <c r="A176" s="86"/>
      <c r="B176" s="92"/>
      <c r="C176" s="11" t="s">
        <v>67</v>
      </c>
      <c r="D176" s="10"/>
      <c r="E176" s="12" t="s">
        <v>67</v>
      </c>
    </row>
    <row r="177" spans="1:5" x14ac:dyDescent="0.3">
      <c r="A177" s="87"/>
      <c r="B177" s="93"/>
      <c r="C177" s="11" t="s">
        <v>67</v>
      </c>
      <c r="D177" s="10"/>
      <c r="E177" s="12" t="s">
        <v>67</v>
      </c>
    </row>
    <row r="178" spans="1:5" ht="5.0999999999999996" customHeight="1" x14ac:dyDescent="0.3"/>
    <row r="179" spans="1:5" x14ac:dyDescent="0.3">
      <c r="A179" s="85">
        <v>20</v>
      </c>
      <c r="B179" s="91"/>
      <c r="C179" s="11" t="s">
        <v>67</v>
      </c>
      <c r="D179" s="10"/>
      <c r="E179" s="12" t="s">
        <v>67</v>
      </c>
    </row>
    <row r="180" spans="1:5" x14ac:dyDescent="0.3">
      <c r="A180" s="86"/>
      <c r="B180" s="92"/>
      <c r="C180" s="11" t="s">
        <v>67</v>
      </c>
      <c r="D180" s="10"/>
      <c r="E180" s="12" t="s">
        <v>67</v>
      </c>
    </row>
    <row r="181" spans="1:5" x14ac:dyDescent="0.3">
      <c r="A181" s="86"/>
      <c r="B181" s="92"/>
      <c r="C181" s="11" t="s">
        <v>67</v>
      </c>
      <c r="D181" s="10"/>
      <c r="E181" s="12" t="s">
        <v>67</v>
      </c>
    </row>
    <row r="182" spans="1:5" x14ac:dyDescent="0.3">
      <c r="A182" s="86"/>
      <c r="B182" s="92"/>
      <c r="C182" s="11" t="s">
        <v>67</v>
      </c>
      <c r="D182" s="10"/>
      <c r="E182" s="12" t="s">
        <v>67</v>
      </c>
    </row>
    <row r="183" spans="1:5" x14ac:dyDescent="0.3">
      <c r="A183" s="86"/>
      <c r="B183" s="92"/>
      <c r="C183" s="11" t="s">
        <v>67</v>
      </c>
      <c r="D183" s="10"/>
      <c r="E183" s="12" t="s">
        <v>67</v>
      </c>
    </row>
    <row r="184" spans="1:5" x14ac:dyDescent="0.3">
      <c r="A184" s="86"/>
      <c r="B184" s="92"/>
      <c r="C184" s="11" t="s">
        <v>67</v>
      </c>
      <c r="D184" s="10"/>
      <c r="E184" s="12" t="s">
        <v>67</v>
      </c>
    </row>
    <row r="185" spans="1:5" x14ac:dyDescent="0.3">
      <c r="A185" s="86"/>
      <c r="B185" s="92"/>
      <c r="C185" s="11" t="s">
        <v>67</v>
      </c>
      <c r="D185" s="10"/>
      <c r="E185" s="12" t="s">
        <v>67</v>
      </c>
    </row>
    <row r="186" spans="1:5" x14ac:dyDescent="0.3">
      <c r="A186" s="87"/>
      <c r="B186" s="93"/>
      <c r="C186" s="11" t="s">
        <v>67</v>
      </c>
      <c r="D186" s="10"/>
      <c r="E186" s="12" t="s">
        <v>67</v>
      </c>
    </row>
    <row r="187" spans="1:5" ht="5.0999999999999996" customHeight="1" x14ac:dyDescent="0.3"/>
    <row r="188" spans="1:5" x14ac:dyDescent="0.3">
      <c r="A188" s="85">
        <v>21</v>
      </c>
      <c r="B188" s="91"/>
      <c r="C188" s="11" t="s">
        <v>67</v>
      </c>
      <c r="D188" s="10"/>
      <c r="E188" s="12" t="s">
        <v>67</v>
      </c>
    </row>
    <row r="189" spans="1:5" x14ac:dyDescent="0.3">
      <c r="A189" s="86"/>
      <c r="B189" s="92"/>
      <c r="C189" s="11" t="s">
        <v>67</v>
      </c>
      <c r="D189" s="10"/>
      <c r="E189" s="12" t="s">
        <v>67</v>
      </c>
    </row>
    <row r="190" spans="1:5" x14ac:dyDescent="0.3">
      <c r="A190" s="86"/>
      <c r="B190" s="92"/>
      <c r="C190" s="11" t="s">
        <v>67</v>
      </c>
      <c r="D190" s="10"/>
      <c r="E190" s="12" t="s">
        <v>67</v>
      </c>
    </row>
    <row r="191" spans="1:5" x14ac:dyDescent="0.3">
      <c r="A191" s="86"/>
      <c r="B191" s="92"/>
      <c r="C191" s="11" t="s">
        <v>67</v>
      </c>
      <c r="D191" s="10"/>
      <c r="E191" s="12" t="s">
        <v>67</v>
      </c>
    </row>
    <row r="192" spans="1:5" x14ac:dyDescent="0.3">
      <c r="A192" s="86"/>
      <c r="B192" s="92"/>
      <c r="C192" s="11" t="s">
        <v>67</v>
      </c>
      <c r="D192" s="10"/>
      <c r="E192" s="12" t="s">
        <v>67</v>
      </c>
    </row>
    <row r="193" spans="1:5" x14ac:dyDescent="0.3">
      <c r="A193" s="86"/>
      <c r="B193" s="92"/>
      <c r="C193" s="11" t="s">
        <v>67</v>
      </c>
      <c r="D193" s="10"/>
      <c r="E193" s="12" t="s">
        <v>67</v>
      </c>
    </row>
    <row r="194" spans="1:5" x14ac:dyDescent="0.3">
      <c r="A194" s="86"/>
      <c r="B194" s="92"/>
      <c r="C194" s="11" t="s">
        <v>67</v>
      </c>
      <c r="D194" s="10"/>
      <c r="E194" s="12" t="s">
        <v>67</v>
      </c>
    </row>
    <row r="195" spans="1:5" x14ac:dyDescent="0.3">
      <c r="A195" s="87"/>
      <c r="B195" s="93"/>
      <c r="C195" s="11" t="s">
        <v>67</v>
      </c>
      <c r="D195" s="10"/>
      <c r="E195" s="12" t="s">
        <v>67</v>
      </c>
    </row>
    <row r="196" spans="1:5" ht="5.0999999999999996" customHeight="1" x14ac:dyDescent="0.3"/>
    <row r="197" spans="1:5" x14ac:dyDescent="0.3">
      <c r="A197" s="85">
        <v>22</v>
      </c>
      <c r="B197" s="91"/>
      <c r="C197" s="11" t="s">
        <v>67</v>
      </c>
      <c r="D197" s="10"/>
      <c r="E197" s="12" t="s">
        <v>67</v>
      </c>
    </row>
    <row r="198" spans="1:5" x14ac:dyDescent="0.3">
      <c r="A198" s="86"/>
      <c r="B198" s="92"/>
      <c r="C198" s="11" t="s">
        <v>67</v>
      </c>
      <c r="D198" s="10"/>
      <c r="E198" s="12" t="s">
        <v>67</v>
      </c>
    </row>
    <row r="199" spans="1:5" x14ac:dyDescent="0.3">
      <c r="A199" s="86"/>
      <c r="B199" s="92"/>
      <c r="C199" s="11" t="s">
        <v>67</v>
      </c>
      <c r="D199" s="10"/>
      <c r="E199" s="12" t="s">
        <v>67</v>
      </c>
    </row>
    <row r="200" spans="1:5" x14ac:dyDescent="0.3">
      <c r="A200" s="86"/>
      <c r="B200" s="92"/>
      <c r="C200" s="11" t="s">
        <v>67</v>
      </c>
      <c r="D200" s="10"/>
      <c r="E200" s="12" t="s">
        <v>67</v>
      </c>
    </row>
    <row r="201" spans="1:5" x14ac:dyDescent="0.3">
      <c r="A201" s="86"/>
      <c r="B201" s="92"/>
      <c r="C201" s="11" t="s">
        <v>67</v>
      </c>
      <c r="D201" s="10"/>
      <c r="E201" s="12" t="s">
        <v>67</v>
      </c>
    </row>
    <row r="202" spans="1:5" x14ac:dyDescent="0.3">
      <c r="A202" s="86"/>
      <c r="B202" s="92"/>
      <c r="C202" s="11" t="s">
        <v>67</v>
      </c>
      <c r="D202" s="10"/>
      <c r="E202" s="12" t="s">
        <v>67</v>
      </c>
    </row>
    <row r="203" spans="1:5" x14ac:dyDescent="0.3">
      <c r="A203" s="86"/>
      <c r="B203" s="92"/>
      <c r="C203" s="11" t="s">
        <v>67</v>
      </c>
      <c r="D203" s="10"/>
      <c r="E203" s="12" t="s">
        <v>67</v>
      </c>
    </row>
    <row r="204" spans="1:5" x14ac:dyDescent="0.3">
      <c r="A204" s="87"/>
      <c r="B204" s="93"/>
      <c r="C204" s="11" t="s">
        <v>67</v>
      </c>
      <c r="D204" s="10"/>
      <c r="E204" s="12" t="s">
        <v>67</v>
      </c>
    </row>
    <row r="205" spans="1:5" ht="5.0999999999999996" customHeight="1" x14ac:dyDescent="0.3"/>
    <row r="206" spans="1:5" x14ac:dyDescent="0.3">
      <c r="A206" s="85">
        <v>23</v>
      </c>
      <c r="B206" s="91"/>
      <c r="C206" s="11" t="s">
        <v>67</v>
      </c>
      <c r="D206" s="10"/>
      <c r="E206" s="12" t="s">
        <v>67</v>
      </c>
    </row>
    <row r="207" spans="1:5" x14ac:dyDescent="0.3">
      <c r="A207" s="86"/>
      <c r="B207" s="92"/>
      <c r="C207" s="11" t="s">
        <v>67</v>
      </c>
      <c r="D207" s="10"/>
      <c r="E207" s="12" t="s">
        <v>67</v>
      </c>
    </row>
    <row r="208" spans="1:5" x14ac:dyDescent="0.3">
      <c r="A208" s="86"/>
      <c r="B208" s="92"/>
      <c r="C208" s="11" t="s">
        <v>67</v>
      </c>
      <c r="D208" s="10"/>
      <c r="E208" s="12" t="s">
        <v>67</v>
      </c>
    </row>
    <row r="209" spans="1:5" x14ac:dyDescent="0.3">
      <c r="A209" s="86"/>
      <c r="B209" s="92"/>
      <c r="C209" s="11" t="s">
        <v>67</v>
      </c>
      <c r="D209" s="10"/>
      <c r="E209" s="12" t="s">
        <v>67</v>
      </c>
    </row>
    <row r="210" spans="1:5" x14ac:dyDescent="0.3">
      <c r="A210" s="86"/>
      <c r="B210" s="92"/>
      <c r="C210" s="11" t="s">
        <v>67</v>
      </c>
      <c r="D210" s="10"/>
      <c r="E210" s="12" t="s">
        <v>67</v>
      </c>
    </row>
    <row r="211" spans="1:5" x14ac:dyDescent="0.3">
      <c r="A211" s="86"/>
      <c r="B211" s="92"/>
      <c r="C211" s="11" t="s">
        <v>67</v>
      </c>
      <c r="D211" s="10"/>
      <c r="E211" s="12" t="s">
        <v>67</v>
      </c>
    </row>
    <row r="212" spans="1:5" x14ac:dyDescent="0.3">
      <c r="A212" s="86"/>
      <c r="B212" s="92"/>
      <c r="C212" s="11" t="s">
        <v>67</v>
      </c>
      <c r="D212" s="10"/>
      <c r="E212" s="12" t="s">
        <v>67</v>
      </c>
    </row>
    <row r="213" spans="1:5" x14ac:dyDescent="0.3">
      <c r="A213" s="87"/>
      <c r="B213" s="93"/>
      <c r="C213" s="11" t="s">
        <v>67</v>
      </c>
      <c r="D213" s="10"/>
      <c r="E213" s="12" t="s">
        <v>67</v>
      </c>
    </row>
    <row r="214" spans="1:5" ht="5.0999999999999996" customHeight="1" x14ac:dyDescent="0.3"/>
    <row r="215" spans="1:5" x14ac:dyDescent="0.3">
      <c r="A215" s="85">
        <v>24</v>
      </c>
      <c r="B215" s="91"/>
      <c r="C215" s="11" t="s">
        <v>67</v>
      </c>
      <c r="D215" s="10"/>
      <c r="E215" s="12" t="s">
        <v>67</v>
      </c>
    </row>
    <row r="216" spans="1:5" x14ac:dyDescent="0.3">
      <c r="A216" s="86"/>
      <c r="B216" s="92"/>
      <c r="C216" s="11" t="s">
        <v>67</v>
      </c>
      <c r="D216" s="10"/>
      <c r="E216" s="12" t="s">
        <v>67</v>
      </c>
    </row>
    <row r="217" spans="1:5" x14ac:dyDescent="0.3">
      <c r="A217" s="86"/>
      <c r="B217" s="92"/>
      <c r="C217" s="11" t="s">
        <v>67</v>
      </c>
      <c r="D217" s="10"/>
      <c r="E217" s="12" t="s">
        <v>67</v>
      </c>
    </row>
    <row r="218" spans="1:5" x14ac:dyDescent="0.3">
      <c r="A218" s="86"/>
      <c r="B218" s="92"/>
      <c r="C218" s="11" t="s">
        <v>67</v>
      </c>
      <c r="D218" s="10"/>
      <c r="E218" s="12" t="s">
        <v>67</v>
      </c>
    </row>
    <row r="219" spans="1:5" x14ac:dyDescent="0.3">
      <c r="A219" s="86"/>
      <c r="B219" s="92"/>
      <c r="C219" s="11" t="s">
        <v>67</v>
      </c>
      <c r="D219" s="10"/>
      <c r="E219" s="12" t="s">
        <v>67</v>
      </c>
    </row>
    <row r="220" spans="1:5" x14ac:dyDescent="0.3">
      <c r="A220" s="86"/>
      <c r="B220" s="92"/>
      <c r="C220" s="11" t="s">
        <v>67</v>
      </c>
      <c r="D220" s="10"/>
      <c r="E220" s="12" t="s">
        <v>67</v>
      </c>
    </row>
    <row r="221" spans="1:5" x14ac:dyDescent="0.3">
      <c r="A221" s="86"/>
      <c r="B221" s="92"/>
      <c r="C221" s="11" t="s">
        <v>67</v>
      </c>
      <c r="D221" s="10"/>
      <c r="E221" s="12" t="s">
        <v>67</v>
      </c>
    </row>
    <row r="222" spans="1:5" x14ac:dyDescent="0.3">
      <c r="A222" s="87"/>
      <c r="B222" s="93"/>
      <c r="C222" s="11" t="s">
        <v>67</v>
      </c>
      <c r="D222" s="10"/>
      <c r="E222" s="12" t="s">
        <v>67</v>
      </c>
    </row>
    <row r="223" spans="1:5" ht="5.0999999999999996" customHeight="1" x14ac:dyDescent="0.3"/>
    <row r="224" spans="1:5" x14ac:dyDescent="0.3">
      <c r="A224" s="85">
        <v>25</v>
      </c>
      <c r="B224" s="91"/>
      <c r="C224" s="11" t="s">
        <v>67</v>
      </c>
      <c r="D224" s="10"/>
      <c r="E224" s="12" t="s">
        <v>67</v>
      </c>
    </row>
    <row r="225" spans="1:5" x14ac:dyDescent="0.3">
      <c r="A225" s="86"/>
      <c r="B225" s="92"/>
      <c r="C225" s="11" t="s">
        <v>67</v>
      </c>
      <c r="D225" s="10"/>
      <c r="E225" s="12" t="s">
        <v>67</v>
      </c>
    </row>
    <row r="226" spans="1:5" x14ac:dyDescent="0.3">
      <c r="A226" s="86"/>
      <c r="B226" s="92"/>
      <c r="C226" s="11" t="s">
        <v>67</v>
      </c>
      <c r="D226" s="10"/>
      <c r="E226" s="12" t="s">
        <v>67</v>
      </c>
    </row>
    <row r="227" spans="1:5" x14ac:dyDescent="0.3">
      <c r="A227" s="86"/>
      <c r="B227" s="92"/>
      <c r="C227" s="11" t="s">
        <v>67</v>
      </c>
      <c r="D227" s="10"/>
      <c r="E227" s="12" t="s">
        <v>67</v>
      </c>
    </row>
    <row r="228" spans="1:5" x14ac:dyDescent="0.3">
      <c r="A228" s="86"/>
      <c r="B228" s="92"/>
      <c r="C228" s="11" t="s">
        <v>67</v>
      </c>
      <c r="D228" s="10"/>
      <c r="E228" s="12" t="s">
        <v>67</v>
      </c>
    </row>
    <row r="229" spans="1:5" x14ac:dyDescent="0.3">
      <c r="A229" s="86"/>
      <c r="B229" s="92"/>
      <c r="C229" s="11" t="s">
        <v>67</v>
      </c>
      <c r="D229" s="10"/>
      <c r="E229" s="12" t="s">
        <v>67</v>
      </c>
    </row>
    <row r="230" spans="1:5" x14ac:dyDescent="0.3">
      <c r="A230" s="86"/>
      <c r="B230" s="92"/>
      <c r="C230" s="11" t="s">
        <v>67</v>
      </c>
      <c r="D230" s="10"/>
      <c r="E230" s="12" t="s">
        <v>67</v>
      </c>
    </row>
    <row r="231" spans="1:5" x14ac:dyDescent="0.3">
      <c r="A231" s="87"/>
      <c r="B231" s="93"/>
      <c r="C231" s="11" t="s">
        <v>67</v>
      </c>
      <c r="D231" s="10"/>
      <c r="E231" s="12" t="s">
        <v>67</v>
      </c>
    </row>
    <row r="232" spans="1:5" ht="5.0999999999999996" customHeight="1" x14ac:dyDescent="0.3"/>
    <row r="233" spans="1:5" x14ac:dyDescent="0.3">
      <c r="A233" s="85">
        <v>26</v>
      </c>
      <c r="B233" s="91"/>
      <c r="C233" s="11" t="s">
        <v>67</v>
      </c>
      <c r="D233" s="10"/>
      <c r="E233" s="12" t="s">
        <v>67</v>
      </c>
    </row>
    <row r="234" spans="1:5" x14ac:dyDescent="0.3">
      <c r="A234" s="86"/>
      <c r="B234" s="92"/>
      <c r="C234" s="11" t="s">
        <v>67</v>
      </c>
      <c r="D234" s="10"/>
      <c r="E234" s="12" t="s">
        <v>67</v>
      </c>
    </row>
    <row r="235" spans="1:5" x14ac:dyDescent="0.3">
      <c r="A235" s="86"/>
      <c r="B235" s="92"/>
      <c r="C235" s="11" t="s">
        <v>67</v>
      </c>
      <c r="D235" s="10"/>
      <c r="E235" s="12" t="s">
        <v>67</v>
      </c>
    </row>
    <row r="236" spans="1:5" x14ac:dyDescent="0.3">
      <c r="A236" s="86"/>
      <c r="B236" s="92"/>
      <c r="C236" s="11" t="s">
        <v>67</v>
      </c>
      <c r="D236" s="10"/>
      <c r="E236" s="12" t="s">
        <v>67</v>
      </c>
    </row>
    <row r="237" spans="1:5" x14ac:dyDescent="0.3">
      <c r="A237" s="86"/>
      <c r="B237" s="92"/>
      <c r="C237" s="11" t="s">
        <v>67</v>
      </c>
      <c r="D237" s="10"/>
      <c r="E237" s="12" t="s">
        <v>67</v>
      </c>
    </row>
    <row r="238" spans="1:5" x14ac:dyDescent="0.3">
      <c r="A238" s="86"/>
      <c r="B238" s="92"/>
      <c r="C238" s="11" t="s">
        <v>67</v>
      </c>
      <c r="D238" s="10"/>
      <c r="E238" s="12" t="s">
        <v>67</v>
      </c>
    </row>
    <row r="239" spans="1:5" x14ac:dyDescent="0.3">
      <c r="A239" s="86"/>
      <c r="B239" s="92"/>
      <c r="C239" s="11" t="s">
        <v>67</v>
      </c>
      <c r="D239" s="10"/>
      <c r="E239" s="12" t="s">
        <v>67</v>
      </c>
    </row>
    <row r="240" spans="1:5" x14ac:dyDescent="0.3">
      <c r="A240" s="87"/>
      <c r="B240" s="93"/>
      <c r="C240" s="11" t="s">
        <v>67</v>
      </c>
      <c r="D240" s="10"/>
      <c r="E240" s="12" t="s">
        <v>67</v>
      </c>
    </row>
    <row r="241" spans="1:5" ht="5.0999999999999996" customHeight="1" x14ac:dyDescent="0.3"/>
    <row r="242" spans="1:5" x14ac:dyDescent="0.3">
      <c r="A242" s="85">
        <v>27</v>
      </c>
      <c r="B242" s="91"/>
      <c r="C242" s="11" t="s">
        <v>67</v>
      </c>
      <c r="D242" s="10"/>
      <c r="E242" s="12" t="s">
        <v>67</v>
      </c>
    </row>
    <row r="243" spans="1:5" x14ac:dyDescent="0.3">
      <c r="A243" s="86"/>
      <c r="B243" s="92"/>
      <c r="C243" s="11" t="s">
        <v>67</v>
      </c>
      <c r="D243" s="10"/>
      <c r="E243" s="12" t="s">
        <v>67</v>
      </c>
    </row>
    <row r="244" spans="1:5" x14ac:dyDescent="0.3">
      <c r="A244" s="86"/>
      <c r="B244" s="92"/>
      <c r="C244" s="11" t="s">
        <v>67</v>
      </c>
      <c r="D244" s="10"/>
      <c r="E244" s="12" t="s">
        <v>67</v>
      </c>
    </row>
    <row r="245" spans="1:5" x14ac:dyDescent="0.3">
      <c r="A245" s="86"/>
      <c r="B245" s="92"/>
      <c r="C245" s="11" t="s">
        <v>67</v>
      </c>
      <c r="D245" s="10"/>
      <c r="E245" s="12" t="s">
        <v>67</v>
      </c>
    </row>
    <row r="246" spans="1:5" x14ac:dyDescent="0.3">
      <c r="A246" s="86"/>
      <c r="B246" s="92"/>
      <c r="C246" s="11" t="s">
        <v>67</v>
      </c>
      <c r="D246" s="10"/>
      <c r="E246" s="12" t="s">
        <v>67</v>
      </c>
    </row>
    <row r="247" spans="1:5" x14ac:dyDescent="0.3">
      <c r="A247" s="86"/>
      <c r="B247" s="92"/>
      <c r="C247" s="11" t="s">
        <v>67</v>
      </c>
      <c r="D247" s="10"/>
      <c r="E247" s="12" t="s">
        <v>67</v>
      </c>
    </row>
    <row r="248" spans="1:5" x14ac:dyDescent="0.3">
      <c r="A248" s="86"/>
      <c r="B248" s="92"/>
      <c r="C248" s="11" t="s">
        <v>67</v>
      </c>
      <c r="D248" s="10"/>
      <c r="E248" s="12" t="s">
        <v>67</v>
      </c>
    </row>
    <row r="249" spans="1:5" x14ac:dyDescent="0.3">
      <c r="A249" s="87"/>
      <c r="B249" s="93"/>
      <c r="C249" s="11" t="s">
        <v>67</v>
      </c>
      <c r="D249" s="10"/>
      <c r="E249" s="12" t="s">
        <v>67</v>
      </c>
    </row>
    <row r="250" spans="1:5" ht="5.0999999999999996" customHeight="1" x14ac:dyDescent="0.3"/>
    <row r="251" spans="1:5" x14ac:dyDescent="0.3">
      <c r="A251" s="85">
        <v>28</v>
      </c>
      <c r="B251" s="91"/>
      <c r="C251" s="11" t="s">
        <v>67</v>
      </c>
      <c r="D251" s="10"/>
      <c r="E251" s="12" t="s">
        <v>67</v>
      </c>
    </row>
    <row r="252" spans="1:5" x14ac:dyDescent="0.3">
      <c r="A252" s="86"/>
      <c r="B252" s="92"/>
      <c r="C252" s="11" t="s">
        <v>67</v>
      </c>
      <c r="D252" s="10"/>
      <c r="E252" s="12" t="s">
        <v>67</v>
      </c>
    </row>
    <row r="253" spans="1:5" x14ac:dyDescent="0.3">
      <c r="A253" s="86"/>
      <c r="B253" s="92"/>
      <c r="C253" s="11" t="s">
        <v>67</v>
      </c>
      <c r="D253" s="10"/>
      <c r="E253" s="12" t="s">
        <v>67</v>
      </c>
    </row>
    <row r="254" spans="1:5" x14ac:dyDescent="0.3">
      <c r="A254" s="86"/>
      <c r="B254" s="92"/>
      <c r="C254" s="11" t="s">
        <v>67</v>
      </c>
      <c r="D254" s="10"/>
      <c r="E254" s="12" t="s">
        <v>67</v>
      </c>
    </row>
    <row r="255" spans="1:5" x14ac:dyDescent="0.3">
      <c r="A255" s="86"/>
      <c r="B255" s="92"/>
      <c r="C255" s="11" t="s">
        <v>67</v>
      </c>
      <c r="D255" s="10"/>
      <c r="E255" s="12" t="s">
        <v>67</v>
      </c>
    </row>
    <row r="256" spans="1:5" x14ac:dyDescent="0.3">
      <c r="A256" s="86"/>
      <c r="B256" s="92"/>
      <c r="C256" s="11" t="s">
        <v>67</v>
      </c>
      <c r="D256" s="10"/>
      <c r="E256" s="12" t="s">
        <v>67</v>
      </c>
    </row>
    <row r="257" spans="1:5" x14ac:dyDescent="0.3">
      <c r="A257" s="86"/>
      <c r="B257" s="92"/>
      <c r="C257" s="11" t="s">
        <v>67</v>
      </c>
      <c r="D257" s="10"/>
      <c r="E257" s="12" t="s">
        <v>67</v>
      </c>
    </row>
    <row r="258" spans="1:5" x14ac:dyDescent="0.3">
      <c r="A258" s="87"/>
      <c r="B258" s="93"/>
      <c r="C258" s="11" t="s">
        <v>67</v>
      </c>
      <c r="D258" s="10"/>
      <c r="E258" s="12" t="s">
        <v>67</v>
      </c>
    </row>
    <row r="259" spans="1:5" ht="5.0999999999999996" customHeight="1" x14ac:dyDescent="0.3"/>
    <row r="260" spans="1:5" x14ac:dyDescent="0.3">
      <c r="A260" s="85">
        <v>29</v>
      </c>
      <c r="B260" s="91"/>
      <c r="C260" s="11" t="s">
        <v>67</v>
      </c>
      <c r="D260" s="10"/>
      <c r="E260" s="12" t="s">
        <v>67</v>
      </c>
    </row>
    <row r="261" spans="1:5" x14ac:dyDescent="0.3">
      <c r="A261" s="86"/>
      <c r="B261" s="92"/>
      <c r="C261" s="11" t="s">
        <v>67</v>
      </c>
      <c r="D261" s="10"/>
      <c r="E261" s="12" t="s">
        <v>67</v>
      </c>
    </row>
    <row r="262" spans="1:5" x14ac:dyDescent="0.3">
      <c r="A262" s="86"/>
      <c r="B262" s="92"/>
      <c r="C262" s="11" t="s">
        <v>67</v>
      </c>
      <c r="D262" s="10"/>
      <c r="E262" s="12" t="s">
        <v>67</v>
      </c>
    </row>
    <row r="263" spans="1:5" x14ac:dyDescent="0.3">
      <c r="A263" s="86"/>
      <c r="B263" s="92"/>
      <c r="C263" s="11" t="s">
        <v>67</v>
      </c>
      <c r="D263" s="10"/>
      <c r="E263" s="12" t="s">
        <v>67</v>
      </c>
    </row>
    <row r="264" spans="1:5" x14ac:dyDescent="0.3">
      <c r="A264" s="86"/>
      <c r="B264" s="92"/>
      <c r="C264" s="11" t="s">
        <v>67</v>
      </c>
      <c r="D264" s="10"/>
      <c r="E264" s="12" t="s">
        <v>67</v>
      </c>
    </row>
    <row r="265" spans="1:5" x14ac:dyDescent="0.3">
      <c r="A265" s="86"/>
      <c r="B265" s="92"/>
      <c r="C265" s="11" t="s">
        <v>67</v>
      </c>
      <c r="D265" s="10"/>
      <c r="E265" s="12" t="s">
        <v>67</v>
      </c>
    </row>
    <row r="266" spans="1:5" x14ac:dyDescent="0.3">
      <c r="A266" s="86"/>
      <c r="B266" s="92"/>
      <c r="C266" s="11" t="s">
        <v>67</v>
      </c>
      <c r="D266" s="10"/>
      <c r="E266" s="12" t="s">
        <v>67</v>
      </c>
    </row>
    <row r="267" spans="1:5" x14ac:dyDescent="0.3">
      <c r="A267" s="87"/>
      <c r="B267" s="93"/>
      <c r="C267" s="11" t="s">
        <v>67</v>
      </c>
      <c r="D267" s="10"/>
      <c r="E267" s="12" t="s">
        <v>67</v>
      </c>
    </row>
  </sheetData>
  <sheetProtection sheet="1" objects="1" scenarios="1" selectLockedCells="1"/>
  <mergeCells count="68">
    <mergeCell ref="A242:A249"/>
    <mergeCell ref="B242:B249"/>
    <mergeCell ref="A251:A258"/>
    <mergeCell ref="B251:B258"/>
    <mergeCell ref="A260:A267"/>
    <mergeCell ref="B260:B267"/>
    <mergeCell ref="A215:A222"/>
    <mergeCell ref="B215:B222"/>
    <mergeCell ref="A224:A231"/>
    <mergeCell ref="B224:B231"/>
    <mergeCell ref="A233:A240"/>
    <mergeCell ref="B233:B240"/>
    <mergeCell ref="A188:A195"/>
    <mergeCell ref="B188:B195"/>
    <mergeCell ref="A197:A204"/>
    <mergeCell ref="B197:B204"/>
    <mergeCell ref="A206:A213"/>
    <mergeCell ref="B206:B213"/>
    <mergeCell ref="A161:A168"/>
    <mergeCell ref="B161:B168"/>
    <mergeCell ref="A170:A177"/>
    <mergeCell ref="B170:B177"/>
    <mergeCell ref="A179:A186"/>
    <mergeCell ref="B179:B186"/>
    <mergeCell ref="A116:A123"/>
    <mergeCell ref="A125:A132"/>
    <mergeCell ref="A134:A141"/>
    <mergeCell ref="A143:A150"/>
    <mergeCell ref="A152:A159"/>
    <mergeCell ref="B125:B132"/>
    <mergeCell ref="B134:B141"/>
    <mergeCell ref="B143:B150"/>
    <mergeCell ref="B152:B159"/>
    <mergeCell ref="A17:A24"/>
    <mergeCell ref="A26:A33"/>
    <mergeCell ref="A35:A42"/>
    <mergeCell ref="A44:A51"/>
    <mergeCell ref="A53:A60"/>
    <mergeCell ref="A62:A69"/>
    <mergeCell ref="A71:A78"/>
    <mergeCell ref="A80:A87"/>
    <mergeCell ref="A89:A96"/>
    <mergeCell ref="A98:A105"/>
    <mergeCell ref="A107:A114"/>
    <mergeCell ref="B80:B87"/>
    <mergeCell ref="B89:B96"/>
    <mergeCell ref="B98:B105"/>
    <mergeCell ref="B107:B114"/>
    <mergeCell ref="B116:B123"/>
    <mergeCell ref="B44:B51"/>
    <mergeCell ref="B53:B60"/>
    <mergeCell ref="B62:B69"/>
    <mergeCell ref="B71:B78"/>
    <mergeCell ref="B8:B15"/>
    <mergeCell ref="A8:A15"/>
    <mergeCell ref="B17:B24"/>
    <mergeCell ref="B26:B33"/>
    <mergeCell ref="B35:B42"/>
    <mergeCell ref="E5:E6"/>
    <mergeCell ref="C1:E1"/>
    <mergeCell ref="C2:E2"/>
    <mergeCell ref="A1:B2"/>
    <mergeCell ref="A3:E3"/>
    <mergeCell ref="B4:B6"/>
    <mergeCell ref="C4:E4"/>
    <mergeCell ref="A4:A6"/>
    <mergeCell ref="C5:C6"/>
    <mergeCell ref="D5:D6"/>
  </mergeCells>
  <dataValidations count="5">
    <dataValidation type="list" allowBlank="1" showInputMessage="1" showErrorMessage="1" sqref="E62:E69 E53:E60 E71:E78 E80:E87 E89:E96 E98:E105 E107:E114 E116:E123 E125:E132 E134:E141 E143:E150 C43 E8:E51 C34 C25 E152:E159 E161:E168 E170:E177 E179:E186 E188:E195 E197:E204 E206:E213 E215:E222 E224:E231 E233:E240 E242:E249 E251:E258 E260:E267">
      <formula1>Opciones</formula1>
    </dataValidation>
    <dataValidation type="list" allowBlank="1" showInputMessage="1" showErrorMessage="1" sqref="C8:C15 C17:C24 C26:C33 C35:C42 C44:C51 C53:C60 C62:C69 C71:C78 C80:C87 C89:C96 C98:C105 C107:C114 C116:C123 C125:C132 C134:C141 C143:C150 C152:C159 C161:C168 C170:C177 C179:C186 C188:C195 C197:C204 C206:C213 C215:C222 C224:C231 C233:C240 C242:C249 C251:C258 C260:C267">
      <formula1>Cargos</formula1>
    </dataValidation>
    <dataValidation type="whole" operator="equal" showInputMessage="1" showErrorMessage="1" sqref="A8:A15">
      <formula1>1</formula1>
    </dataValidation>
    <dataValidation type="whole" operator="equal" allowBlank="1" showInputMessage="1" showErrorMessage="1" sqref="A17:A24">
      <formula1>2</formula1>
    </dataValidation>
    <dataValidation showInputMessage="1" showErrorMessage="1" sqref="C2:E2"/>
  </dataValidations>
  <printOptions horizontalCentered="1"/>
  <pageMargins left="0.70866141732283472" right="0.70866141732283472" top="0.74803149606299213" bottom="0.74803149606299213" header="0.31496062992125984" footer="0.31496062992125984"/>
  <pageSetup scale="82" orientation="portrait" r:id="rId1"/>
  <rowBreaks count="2" manualBreakCount="2">
    <brk id="60" max="5" man="1"/>
    <brk id="12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locked="0" defaultSize="0" print="0" autoFill="0" autoPict="0" macro="[0]!Siguiente3">
                <anchor moveWithCells="1" sizeWithCells="1">
                  <from>
                    <xdr:col>3</xdr:col>
                    <xdr:colOff>2293620</xdr:colOff>
                    <xdr:row>2</xdr:row>
                    <xdr:rowOff>114300</xdr:rowOff>
                  </from>
                  <to>
                    <xdr:col>4</xdr:col>
                    <xdr:colOff>754380</xdr:colOff>
                    <xdr:row>2</xdr:row>
                    <xdr:rowOff>388620</xdr:rowOff>
                  </to>
                </anchor>
              </controlPr>
            </control>
          </mc:Choice>
        </mc:AlternateContent>
        <mc:AlternateContent xmlns:mc="http://schemas.openxmlformats.org/markup-compatibility/2006">
          <mc:Choice Requires="x14">
            <control shapeId="3075" r:id="rId5" name="Button 3">
              <controlPr locked="0" defaultSize="0" print="0" autoFill="0" autoPict="0" macro="[0]!Siguiente1">
                <anchor moveWithCells="1" sizeWithCells="1">
                  <from>
                    <xdr:col>3</xdr:col>
                    <xdr:colOff>1226820</xdr:colOff>
                    <xdr:row>2</xdr:row>
                    <xdr:rowOff>121920</xdr:rowOff>
                  </from>
                  <to>
                    <xdr:col>3</xdr:col>
                    <xdr:colOff>2247900</xdr:colOff>
                    <xdr:row>2</xdr:row>
                    <xdr:rowOff>403860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18"/>
  <sheetViews>
    <sheetView workbookViewId="0">
      <selection activeCell="H22" sqref="H22"/>
    </sheetView>
  </sheetViews>
  <sheetFormatPr baseColWidth="10" defaultRowHeight="14.4" x14ac:dyDescent="0.3"/>
  <cols>
    <col min="1" max="1" width="16.88671875" customWidth="1"/>
    <col min="2" max="2" width="35" customWidth="1"/>
  </cols>
  <sheetData>
    <row r="1" spans="1:2" x14ac:dyDescent="0.3">
      <c r="A1" s="7" t="s">
        <v>64</v>
      </c>
      <c r="B1" s="7" t="s">
        <v>78</v>
      </c>
    </row>
    <row r="2" spans="1:2" x14ac:dyDescent="0.3">
      <c r="A2" s="8" t="s">
        <v>67</v>
      </c>
      <c r="B2" s="9" t="s">
        <v>67</v>
      </c>
    </row>
    <row r="3" spans="1:2" x14ac:dyDescent="0.3">
      <c r="A3" s="6" t="s">
        <v>65</v>
      </c>
      <c r="B3" s="9" t="s">
        <v>81</v>
      </c>
    </row>
    <row r="4" spans="1:2" x14ac:dyDescent="0.3">
      <c r="A4" s="6" t="s">
        <v>62</v>
      </c>
      <c r="B4" s="9" t="s">
        <v>82</v>
      </c>
    </row>
    <row r="5" spans="1:2" x14ac:dyDescent="0.3">
      <c r="A5" s="6" t="s">
        <v>63</v>
      </c>
      <c r="B5" s="9" t="s">
        <v>87</v>
      </c>
    </row>
    <row r="6" spans="1:2" x14ac:dyDescent="0.3">
      <c r="A6" s="6" t="s">
        <v>66</v>
      </c>
      <c r="B6" s="9" t="s">
        <v>83</v>
      </c>
    </row>
    <row r="7" spans="1:2" x14ac:dyDescent="0.3">
      <c r="A7" s="6" t="s">
        <v>68</v>
      </c>
      <c r="B7" s="9" t="s">
        <v>85</v>
      </c>
    </row>
    <row r="8" spans="1:2" x14ac:dyDescent="0.3">
      <c r="A8" s="6" t="s">
        <v>69</v>
      </c>
      <c r="B8" s="9" t="s">
        <v>88</v>
      </c>
    </row>
    <row r="9" spans="1:2" x14ac:dyDescent="0.3">
      <c r="A9" s="6" t="s">
        <v>70</v>
      </c>
      <c r="B9" s="9" t="s">
        <v>89</v>
      </c>
    </row>
    <row r="10" spans="1:2" x14ac:dyDescent="0.3">
      <c r="A10" s="6" t="s">
        <v>71</v>
      </c>
      <c r="B10" s="9" t="s">
        <v>90</v>
      </c>
    </row>
    <row r="11" spans="1:2" x14ac:dyDescent="0.3">
      <c r="A11" s="6" t="s">
        <v>72</v>
      </c>
      <c r="B11" s="9"/>
    </row>
    <row r="12" spans="1:2" x14ac:dyDescent="0.3">
      <c r="A12" s="6" t="s">
        <v>73</v>
      </c>
      <c r="B12" s="9" t="s">
        <v>95</v>
      </c>
    </row>
    <row r="13" spans="1:2" x14ac:dyDescent="0.3">
      <c r="A13" s="6" t="s">
        <v>74</v>
      </c>
      <c r="B13" s="9" t="s">
        <v>48</v>
      </c>
    </row>
    <row r="14" spans="1:2" x14ac:dyDescent="0.3">
      <c r="A14" s="6" t="s">
        <v>75</v>
      </c>
      <c r="B14" s="9"/>
    </row>
    <row r="15" spans="1:2" x14ac:dyDescent="0.3">
      <c r="A15" s="6" t="s">
        <v>76</v>
      </c>
      <c r="B15" s="9"/>
    </row>
    <row r="16" spans="1:2" x14ac:dyDescent="0.3">
      <c r="A16" s="6" t="s">
        <v>100</v>
      </c>
      <c r="B16" s="9"/>
    </row>
    <row r="17" spans="1:2" x14ac:dyDescent="0.3">
      <c r="A17" s="6" t="s">
        <v>77</v>
      </c>
      <c r="B17" s="9"/>
    </row>
    <row r="18" spans="1:2" x14ac:dyDescent="0.3">
      <c r="A18" s="6" t="s">
        <v>79</v>
      </c>
      <c r="B18"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31859B"/>
  </sheetPr>
  <dimension ref="A1:XFD36"/>
  <sheetViews>
    <sheetView showGridLines="0" topLeftCell="J1" zoomScale="70" zoomScaleNormal="70" zoomScaleSheetLayoutView="100" workbookViewId="0">
      <pane ySplit="6" topLeftCell="A7" activePane="bottomLeft" state="frozen"/>
      <selection activeCell="J6" sqref="J6"/>
      <selection pane="bottomLeft" activeCell="L7" sqref="L7"/>
    </sheetView>
  </sheetViews>
  <sheetFormatPr baseColWidth="10" defaultColWidth="0" defaultRowHeight="15.6" x14ac:dyDescent="0.3"/>
  <cols>
    <col min="1" max="1" width="4.88671875" style="22" hidden="1" customWidth="1"/>
    <col min="2" max="2" width="6" style="39" customWidth="1"/>
    <col min="3" max="3" width="20.33203125" style="33" customWidth="1"/>
    <col min="4" max="4" width="25.33203125" style="33" customWidth="1"/>
    <col min="5" max="5" width="14.88671875" style="33" customWidth="1"/>
    <col min="6" max="6" width="16" style="33" customWidth="1"/>
    <col min="7" max="7" width="16.5546875" style="33" customWidth="1"/>
    <col min="8" max="8" width="13.88671875" style="33" customWidth="1"/>
    <col min="9" max="9" width="13.33203125" style="33" customWidth="1"/>
    <col min="10" max="10" width="16.33203125" style="33" customWidth="1"/>
    <col min="11" max="11" width="25.6640625" style="36" customWidth="1"/>
    <col min="12" max="12" width="63.5546875" style="36" customWidth="1"/>
    <col min="13" max="13" width="21.44140625" style="33" customWidth="1"/>
    <col min="14" max="14" width="15.6640625" style="33" customWidth="1"/>
    <col min="15" max="15" width="16.109375" style="33" customWidth="1"/>
    <col min="16" max="16" width="16.33203125" style="33" customWidth="1"/>
    <col min="17" max="17" width="8.33203125" style="33" customWidth="1"/>
    <col min="18" max="18" width="19.33203125" style="33" customWidth="1"/>
    <col min="19" max="19" width="41" style="33" customWidth="1"/>
    <col min="20" max="20" width="28" style="33" customWidth="1"/>
    <col min="21" max="25" width="28" style="33" hidden="1" customWidth="1"/>
    <col min="26" max="26" width="28" style="38" hidden="1"/>
    <col min="27" max="16383" width="11.44140625" style="38" hidden="1"/>
    <col min="16384" max="16384" width="79.44140625" style="38" customWidth="1"/>
  </cols>
  <sheetData>
    <row r="1" spans="1:22 16384:16384" ht="21" x14ac:dyDescent="0.3">
      <c r="B1" s="94"/>
      <c r="C1" s="94"/>
      <c r="D1" s="111" t="s">
        <v>49</v>
      </c>
      <c r="E1" s="112"/>
      <c r="F1" s="112"/>
      <c r="G1" s="112"/>
      <c r="H1" s="112"/>
      <c r="I1" s="112"/>
      <c r="J1" s="112"/>
      <c r="K1" s="112"/>
      <c r="L1" s="112"/>
      <c r="M1" s="112"/>
      <c r="N1" s="112"/>
      <c r="O1" s="112"/>
      <c r="P1" s="112"/>
      <c r="Q1" s="112"/>
      <c r="R1" s="112"/>
      <c r="S1" s="112"/>
      <c r="T1" s="113"/>
      <c r="XFD1" s="59"/>
    </row>
    <row r="2" spans="1:22 16384:16384" ht="18" x14ac:dyDescent="0.3">
      <c r="B2" s="94"/>
      <c r="C2" s="94"/>
      <c r="D2" s="108" t="s">
        <v>117</v>
      </c>
      <c r="E2" s="109"/>
      <c r="F2" s="109"/>
      <c r="G2" s="109"/>
      <c r="H2" s="109"/>
      <c r="I2" s="109"/>
      <c r="J2" s="109"/>
      <c r="K2" s="109"/>
      <c r="L2" s="109"/>
      <c r="M2" s="109"/>
      <c r="N2" s="109"/>
      <c r="O2" s="109"/>
      <c r="P2" s="109"/>
      <c r="Q2" s="109"/>
      <c r="R2" s="109"/>
      <c r="S2" s="109"/>
      <c r="T2" s="110"/>
      <c r="XFD2" s="60"/>
    </row>
    <row r="3" spans="1:22 16384:16384" x14ac:dyDescent="0.3">
      <c r="K3" s="33"/>
      <c r="L3" s="33"/>
      <c r="XFD3" s="60"/>
    </row>
    <row r="4" spans="1:22 16384:16384" ht="18" x14ac:dyDescent="0.3">
      <c r="B4" s="100" t="s">
        <v>96</v>
      </c>
      <c r="C4" s="101"/>
      <c r="D4" s="101"/>
      <c r="E4" s="101"/>
      <c r="F4" s="101"/>
      <c r="G4" s="101"/>
      <c r="H4" s="101"/>
      <c r="I4" s="101"/>
      <c r="J4" s="101"/>
      <c r="K4" s="101"/>
      <c r="L4" s="101"/>
      <c r="M4" s="102"/>
      <c r="N4" s="102"/>
      <c r="O4" s="102"/>
      <c r="P4" s="102"/>
      <c r="Q4" s="102"/>
      <c r="R4" s="102"/>
      <c r="S4" s="102"/>
      <c r="T4" s="105" t="s">
        <v>58</v>
      </c>
      <c r="V4" s="36"/>
      <c r="XFD4" s="64" t="s">
        <v>108</v>
      </c>
    </row>
    <row r="5" spans="1:22 16384:16384" ht="23.25" customHeight="1" x14ac:dyDescent="0.3">
      <c r="B5" s="104" t="s">
        <v>0</v>
      </c>
      <c r="C5" s="95" t="s">
        <v>46</v>
      </c>
      <c r="D5" s="95" t="s">
        <v>103</v>
      </c>
      <c r="E5" s="95" t="s">
        <v>52</v>
      </c>
      <c r="F5" s="95" t="s">
        <v>53</v>
      </c>
      <c r="G5" s="95" t="s">
        <v>50</v>
      </c>
      <c r="H5" s="95"/>
      <c r="I5" s="95"/>
      <c r="J5" s="95" t="s">
        <v>51</v>
      </c>
      <c r="K5" s="95" t="s">
        <v>104</v>
      </c>
      <c r="L5" s="106" t="s">
        <v>106</v>
      </c>
      <c r="M5" s="103" t="s">
        <v>54</v>
      </c>
      <c r="N5" s="103"/>
      <c r="O5" s="103"/>
      <c r="P5" s="103"/>
      <c r="Q5" s="103"/>
      <c r="R5" s="96" t="s">
        <v>32</v>
      </c>
      <c r="S5" s="98" t="s">
        <v>31</v>
      </c>
      <c r="T5" s="105"/>
      <c r="XFD5" s="114" t="s">
        <v>107</v>
      </c>
    </row>
    <row r="6" spans="1:22 16384:16384" ht="55.2" x14ac:dyDescent="0.3">
      <c r="B6" s="104"/>
      <c r="C6" s="95"/>
      <c r="D6" s="95"/>
      <c r="E6" s="95"/>
      <c r="F6" s="95"/>
      <c r="G6" s="40" t="s">
        <v>92</v>
      </c>
      <c r="H6" s="40" t="s">
        <v>93</v>
      </c>
      <c r="I6" s="40" t="s">
        <v>94</v>
      </c>
      <c r="J6" s="95"/>
      <c r="K6" s="95"/>
      <c r="L6" s="107"/>
      <c r="M6" s="41" t="s">
        <v>1</v>
      </c>
      <c r="N6" s="41" t="s">
        <v>2</v>
      </c>
      <c r="O6" s="41" t="s">
        <v>3</v>
      </c>
      <c r="P6" s="41" t="s">
        <v>4</v>
      </c>
      <c r="Q6" s="42" t="s">
        <v>5</v>
      </c>
      <c r="R6" s="97"/>
      <c r="S6" s="99"/>
      <c r="T6" s="105"/>
      <c r="XFD6" s="115"/>
    </row>
    <row r="7" spans="1:22 16384:16384" ht="187.5" customHeight="1" x14ac:dyDescent="0.3">
      <c r="A7" s="37" t="str">
        <f>CONCATENATE(J7,B7)</f>
        <v>Segunda Línea de Defensa1</v>
      </c>
      <c r="B7" s="43">
        <v>1</v>
      </c>
      <c r="C7" s="32" t="s">
        <v>132</v>
      </c>
      <c r="D7" s="32" t="s">
        <v>131</v>
      </c>
      <c r="E7" s="32" t="s">
        <v>118</v>
      </c>
      <c r="F7" s="32" t="s">
        <v>112</v>
      </c>
      <c r="G7" s="34" t="s">
        <v>48</v>
      </c>
      <c r="H7" s="34" t="s">
        <v>48</v>
      </c>
      <c r="I7" s="34" t="s">
        <v>48</v>
      </c>
      <c r="J7" s="35" t="s">
        <v>36</v>
      </c>
      <c r="K7" s="32" t="s">
        <v>119</v>
      </c>
      <c r="L7" s="32" t="s">
        <v>140</v>
      </c>
      <c r="M7" s="34">
        <v>5</v>
      </c>
      <c r="N7" s="34">
        <v>5</v>
      </c>
      <c r="O7" s="34">
        <v>5</v>
      </c>
      <c r="P7" s="34">
        <v>5</v>
      </c>
      <c r="Q7" s="34">
        <f t="shared" ref="Q7:Q23" si="0">(M7*0.2)+(N7*0.3)+(O7*0.3)+(P7*0.2)</f>
        <v>5</v>
      </c>
      <c r="R7" s="44" t="str">
        <f t="shared" ref="R7:R23" si="1">IF(Q7&lt;0.9," ",IF(Q7&lt;3,"Bajo Aseguramiento",IF(Q7&lt;4,"Medio Aseguramiento","Alto Aseguramiento")))</f>
        <v>Alto Aseguramiento</v>
      </c>
      <c r="S7" s="45" t="str">
        <f>VLOOKUP(R7,Hoja2!$I$3:$O$8,2,0)</f>
        <v>La Oficina de Control Interno o quien haga sus veces confiará en los resultados del aseguramiento de la 2ª línea y basado en sus informes, auditará la efectividad de dicha función, evitando evaluar los controles de la 1ª línea.</v>
      </c>
      <c r="T7" s="46" t="str">
        <f>IFERROR(VLOOKUP(R7,Hoja2!$I$9:$O$13,2,0)," ")</f>
        <v xml:space="preserve"> </v>
      </c>
      <c r="XFD7" s="45" t="s">
        <v>113</v>
      </c>
    </row>
    <row r="8" spans="1:22 16384:16384" ht="128.25" customHeight="1" x14ac:dyDescent="0.3">
      <c r="A8" s="37"/>
      <c r="B8" s="43">
        <v>2</v>
      </c>
      <c r="C8" s="32" t="s">
        <v>133</v>
      </c>
      <c r="D8" s="32" t="s">
        <v>134</v>
      </c>
      <c r="E8" s="32" t="s">
        <v>116</v>
      </c>
      <c r="F8" s="32" t="s">
        <v>114</v>
      </c>
      <c r="G8" s="34" t="s">
        <v>115</v>
      </c>
      <c r="H8" s="34" t="s">
        <v>115</v>
      </c>
      <c r="I8" s="34" t="s">
        <v>115</v>
      </c>
      <c r="J8" s="35" t="s">
        <v>36</v>
      </c>
      <c r="K8" s="32" t="s">
        <v>127</v>
      </c>
      <c r="L8" s="32" t="s">
        <v>128</v>
      </c>
      <c r="M8" s="34">
        <v>5</v>
      </c>
      <c r="N8" s="34">
        <v>4</v>
      </c>
      <c r="O8" s="34">
        <v>5</v>
      </c>
      <c r="P8" s="34">
        <v>5</v>
      </c>
      <c r="Q8" s="34">
        <f t="shared" ref="Q8" si="2">(M8*0.2)+(N8*0.3)+(O8*0.3)+(P8*0.2)</f>
        <v>4.7</v>
      </c>
      <c r="R8" s="44" t="str">
        <f t="shared" ref="R8" si="3">IF(Q8&lt;0.9," ",IF(Q8&lt;3,"Bajo Aseguramiento",IF(Q8&lt;4,"Medio Aseguramiento","Alto Aseguramiento")))</f>
        <v>Alto Aseguramiento</v>
      </c>
      <c r="S8" s="45" t="str">
        <f>VLOOKUP(R8,Hoja2!$I$3:$O$8,2,0)</f>
        <v>La Oficina de Control Interno o quien haga sus veces confiará en los resultados del aseguramiento de la 2ª línea y basado en sus informes, auditará la efectividad de dicha función, evitando evaluar los controles de la 1ª línea.</v>
      </c>
      <c r="T8" s="46" t="str">
        <f>IFERROR(VLOOKUP(R8,Hoja2!$I$9:$O$13,2,0)," ")</f>
        <v xml:space="preserve"> </v>
      </c>
      <c r="XFD8" s="45" t="s">
        <v>113</v>
      </c>
    </row>
    <row r="9" spans="1:22 16384:16384" ht="115.5" customHeight="1" x14ac:dyDescent="0.3">
      <c r="A9" s="37" t="str">
        <f t="shared" ref="A9:A34" si="4">CONCATENATE(J9,B9)</f>
        <v>Segunda Línea de Defensa3</v>
      </c>
      <c r="B9" s="43">
        <v>3</v>
      </c>
      <c r="C9" s="32" t="s">
        <v>105</v>
      </c>
      <c r="D9" s="32" t="s">
        <v>135</v>
      </c>
      <c r="E9" s="32" t="s">
        <v>120</v>
      </c>
      <c r="F9" s="32" t="s">
        <v>101</v>
      </c>
      <c r="G9" s="34" t="s">
        <v>48</v>
      </c>
      <c r="H9" s="34" t="s">
        <v>48</v>
      </c>
      <c r="I9" s="34" t="s">
        <v>48</v>
      </c>
      <c r="J9" s="35" t="str">
        <f t="shared" ref="J9:J23" si="5">IF(COUNTIF(G9:I9,"X")=3,"Segunda Línea de Defensa",IF(COUNTIF(G9:I9,"X")=2,"Primera Línea de Defensa",IF(COUNTIF(G9:I9,"X")=1,"Primera Línea de Defensa",)))</f>
        <v>Segunda Línea de Defensa</v>
      </c>
      <c r="K9" s="32" t="s">
        <v>129</v>
      </c>
      <c r="L9" s="32" t="s">
        <v>130</v>
      </c>
      <c r="M9" s="34">
        <v>5</v>
      </c>
      <c r="N9" s="34">
        <v>4</v>
      </c>
      <c r="O9" s="34">
        <v>5</v>
      </c>
      <c r="P9" s="34">
        <v>5</v>
      </c>
      <c r="Q9" s="34">
        <f t="shared" si="0"/>
        <v>4.7</v>
      </c>
      <c r="R9" s="44" t="str">
        <f t="shared" si="1"/>
        <v>Alto Aseguramiento</v>
      </c>
      <c r="S9" s="45" t="str">
        <f>VLOOKUP(R9,Hoja2!$I$3:$O$8,2,0)</f>
        <v>La Oficina de Control Interno o quien haga sus veces confiará en los resultados del aseguramiento de la 2ª línea y basado en sus informes, auditará la efectividad de dicha función, evitando evaluar los controles de la 1ª línea.</v>
      </c>
      <c r="T9" s="46" t="str">
        <f>IFERROR(VLOOKUP(R9,Hoja2!$I$9:$O$13,2,0)," ")</f>
        <v xml:space="preserve"> </v>
      </c>
      <c r="XFD9" s="63" t="s">
        <v>109</v>
      </c>
    </row>
    <row r="10" spans="1:22 16384:16384" ht="161.25" customHeight="1" x14ac:dyDescent="0.3">
      <c r="A10" s="37" t="str">
        <f t="shared" si="4"/>
        <v>Segunda Línea de Defensa4</v>
      </c>
      <c r="B10" s="43">
        <v>4</v>
      </c>
      <c r="C10" s="32" t="s">
        <v>18</v>
      </c>
      <c r="D10" s="32" t="s">
        <v>136</v>
      </c>
      <c r="E10" s="32" t="s">
        <v>120</v>
      </c>
      <c r="F10" s="32" t="s">
        <v>121</v>
      </c>
      <c r="G10" s="34" t="s">
        <v>48</v>
      </c>
      <c r="H10" s="34" t="s">
        <v>48</v>
      </c>
      <c r="I10" s="34" t="s">
        <v>48</v>
      </c>
      <c r="J10" s="35" t="str">
        <f t="shared" si="5"/>
        <v>Segunda Línea de Defensa</v>
      </c>
      <c r="K10" s="32" t="s">
        <v>122</v>
      </c>
      <c r="L10" s="65" t="s">
        <v>138</v>
      </c>
      <c r="M10" s="34">
        <v>1</v>
      </c>
      <c r="N10" s="34">
        <v>1</v>
      </c>
      <c r="O10" s="34">
        <v>1</v>
      </c>
      <c r="P10" s="34">
        <v>1</v>
      </c>
      <c r="Q10" s="34">
        <f t="shared" si="0"/>
        <v>1</v>
      </c>
      <c r="R10" s="44" t="str">
        <f t="shared" si="1"/>
        <v>Bajo Aseguramiento</v>
      </c>
      <c r="S10" s="45" t="str">
        <f>VLOOKUP(R10,Hoja2!$I$3:$O$8,2,0)</f>
        <v>La Oficina de Control Interno o quien haga sus veces deberá auditar y generar hallazgos y recomendaciones a la función de aseguramiento para su mejora y evaluará los controles de 1ª línea de defensa que corresponderían  a la 2ª línea de defensa.</v>
      </c>
      <c r="T10" s="46" t="str">
        <f>IFERROR(VLOOKUP(R10,Hoja2!$I$9:$O$13,2,0)," ")</f>
        <v>Priorizar en su Plan Anual de Auditoría</v>
      </c>
      <c r="XFD10" s="63" t="s">
        <v>110</v>
      </c>
    </row>
    <row r="11" spans="1:22 16384:16384" ht="214.5" customHeight="1" x14ac:dyDescent="0.3">
      <c r="A11" s="37" t="str">
        <f t="shared" si="4"/>
        <v>Segunda Línea de Defensa5</v>
      </c>
      <c r="B11" s="43">
        <v>5</v>
      </c>
      <c r="C11" s="32" t="s">
        <v>125</v>
      </c>
      <c r="D11" s="32" t="s">
        <v>137</v>
      </c>
      <c r="E11" s="32" t="s">
        <v>124</v>
      </c>
      <c r="F11" s="32" t="s">
        <v>123</v>
      </c>
      <c r="G11" s="34" t="s">
        <v>48</v>
      </c>
      <c r="H11" s="34" t="s">
        <v>48</v>
      </c>
      <c r="I11" s="34" t="s">
        <v>48</v>
      </c>
      <c r="J11" s="35" t="str">
        <f t="shared" si="5"/>
        <v>Segunda Línea de Defensa</v>
      </c>
      <c r="K11" s="32" t="s">
        <v>126</v>
      </c>
      <c r="L11" s="65" t="s">
        <v>139</v>
      </c>
      <c r="M11" s="34">
        <v>3</v>
      </c>
      <c r="N11" s="34">
        <v>3</v>
      </c>
      <c r="O11" s="34">
        <v>3</v>
      </c>
      <c r="P11" s="34">
        <v>2</v>
      </c>
      <c r="Q11" s="34">
        <f t="shared" si="0"/>
        <v>2.8</v>
      </c>
      <c r="R11" s="44" t="str">
        <f t="shared" si="1"/>
        <v>Bajo Aseguramiento</v>
      </c>
      <c r="S11" s="45" t="str">
        <f>VLOOKUP(R11,Hoja2!$I$3:$O$8,2,0)</f>
        <v>La Oficina de Control Interno o quien haga sus veces deberá auditar y generar hallazgos y recomendaciones a la función de aseguramiento para su mejora y evaluará los controles de 1ª línea de defensa que corresponderían  a la 2ª línea de defensa.</v>
      </c>
      <c r="T11" s="46" t="str">
        <f>IFERROR(VLOOKUP(R11,Hoja2!$I$9:$O$13,2,0)," ")</f>
        <v>Priorizar en su Plan Anual de Auditoría</v>
      </c>
      <c r="XFD11" s="63" t="s">
        <v>111</v>
      </c>
    </row>
    <row r="12" spans="1:22 16384:16384" x14ac:dyDescent="0.3">
      <c r="A12" s="37" t="str">
        <f t="shared" si="4"/>
        <v/>
      </c>
      <c r="B12" s="43"/>
      <c r="C12" s="32"/>
      <c r="D12" s="32"/>
      <c r="E12" s="32"/>
      <c r="F12" s="32"/>
      <c r="G12" s="34"/>
      <c r="H12" s="34"/>
      <c r="I12" s="34"/>
      <c r="J12" s="35"/>
      <c r="K12" s="32"/>
      <c r="L12" s="32"/>
      <c r="M12" s="34"/>
      <c r="N12" s="34"/>
      <c r="O12" s="34"/>
      <c r="P12" s="34"/>
      <c r="Q12" s="34"/>
      <c r="R12" s="44"/>
      <c r="S12" s="45"/>
      <c r="T12" s="46"/>
      <c r="XFD12" s="63"/>
    </row>
    <row r="13" spans="1:22 16384:16384" x14ac:dyDescent="0.3">
      <c r="A13" s="37" t="str">
        <f t="shared" si="4"/>
        <v>07</v>
      </c>
      <c r="B13" s="43">
        <v>7</v>
      </c>
      <c r="C13" s="32"/>
      <c r="D13" s="32"/>
      <c r="E13" s="32"/>
      <c r="F13" s="32"/>
      <c r="G13" s="34"/>
      <c r="H13" s="34"/>
      <c r="I13" s="34"/>
      <c r="J13" s="35">
        <f t="shared" si="5"/>
        <v>0</v>
      </c>
      <c r="K13" s="32"/>
      <c r="L13" s="32"/>
      <c r="M13" s="34"/>
      <c r="N13" s="34"/>
      <c r="O13" s="34"/>
      <c r="P13" s="34"/>
      <c r="Q13" s="34">
        <f t="shared" si="0"/>
        <v>0</v>
      </c>
      <c r="R13" s="44" t="str">
        <f t="shared" si="1"/>
        <v xml:space="preserve"> </v>
      </c>
      <c r="S13" s="45" t="str">
        <f>VLOOKUP(R13,Hoja2!$I$3:$O$8,2,0)</f>
        <v xml:space="preserve"> </v>
      </c>
      <c r="T13" s="46" t="str">
        <f>IFERROR(VLOOKUP(R13,Hoja2!$I$9:$O$13,2,0)," ")</f>
        <v xml:space="preserve"> </v>
      </c>
      <c r="XFD13" s="61"/>
    </row>
    <row r="14" spans="1:22 16384:16384" x14ac:dyDescent="0.3">
      <c r="A14" s="37" t="str">
        <f t="shared" si="4"/>
        <v>08</v>
      </c>
      <c r="B14" s="43">
        <v>8</v>
      </c>
      <c r="C14" s="32"/>
      <c r="D14" s="32"/>
      <c r="E14" s="32"/>
      <c r="F14" s="32"/>
      <c r="G14" s="34"/>
      <c r="H14" s="34"/>
      <c r="I14" s="34"/>
      <c r="J14" s="35">
        <f t="shared" si="5"/>
        <v>0</v>
      </c>
      <c r="K14" s="32"/>
      <c r="L14" s="32"/>
      <c r="M14" s="34"/>
      <c r="N14" s="34"/>
      <c r="O14" s="34"/>
      <c r="P14" s="34"/>
      <c r="Q14" s="34">
        <f t="shared" si="0"/>
        <v>0</v>
      </c>
      <c r="R14" s="44" t="str">
        <f t="shared" si="1"/>
        <v xml:space="preserve"> </v>
      </c>
      <c r="S14" s="45" t="str">
        <f>VLOOKUP(R14,Hoja2!$I$3:$O$8,2,0)</f>
        <v xml:space="preserve"> </v>
      </c>
      <c r="T14" s="46" t="str">
        <f>IFERROR(VLOOKUP(R14,Hoja2!$I$9:$O$13,2,0)," ")</f>
        <v xml:space="preserve"> </v>
      </c>
      <c r="XFD14" s="61"/>
    </row>
    <row r="15" spans="1:22 16384:16384" x14ac:dyDescent="0.3">
      <c r="A15" s="37" t="str">
        <f t="shared" si="4"/>
        <v>09</v>
      </c>
      <c r="B15" s="43">
        <v>9</v>
      </c>
      <c r="C15" s="32"/>
      <c r="D15" s="32"/>
      <c r="E15" s="32"/>
      <c r="F15" s="32"/>
      <c r="G15" s="34"/>
      <c r="H15" s="34"/>
      <c r="I15" s="34"/>
      <c r="J15" s="35">
        <f t="shared" si="5"/>
        <v>0</v>
      </c>
      <c r="K15" s="32"/>
      <c r="L15" s="32"/>
      <c r="M15" s="34"/>
      <c r="N15" s="34"/>
      <c r="O15" s="34"/>
      <c r="P15" s="34"/>
      <c r="Q15" s="34">
        <f t="shared" si="0"/>
        <v>0</v>
      </c>
      <c r="R15" s="44" t="str">
        <f t="shared" si="1"/>
        <v xml:space="preserve"> </v>
      </c>
      <c r="S15" s="45" t="str">
        <f>VLOOKUP(R15,Hoja2!$I$3:$O$8,2,0)</f>
        <v xml:space="preserve"> </v>
      </c>
      <c r="T15" s="46" t="str">
        <f>IFERROR(VLOOKUP(R15,Hoja2!$I$9:$O$13,2,0)," ")</f>
        <v xml:space="preserve"> </v>
      </c>
      <c r="XFD15" s="61"/>
    </row>
    <row r="16" spans="1:22 16384:16384" x14ac:dyDescent="0.3">
      <c r="A16" s="37" t="str">
        <f t="shared" si="4"/>
        <v>010</v>
      </c>
      <c r="B16" s="43">
        <v>10</v>
      </c>
      <c r="C16" s="32"/>
      <c r="D16" s="32"/>
      <c r="E16" s="32"/>
      <c r="F16" s="32"/>
      <c r="G16" s="34"/>
      <c r="H16" s="34"/>
      <c r="I16" s="34"/>
      <c r="J16" s="35">
        <f t="shared" si="5"/>
        <v>0</v>
      </c>
      <c r="K16" s="32"/>
      <c r="L16" s="32"/>
      <c r="M16" s="34"/>
      <c r="N16" s="34"/>
      <c r="O16" s="34"/>
      <c r="P16" s="34"/>
      <c r="Q16" s="34">
        <f t="shared" si="0"/>
        <v>0</v>
      </c>
      <c r="R16" s="44" t="str">
        <f t="shared" si="1"/>
        <v xml:space="preserve"> </v>
      </c>
      <c r="S16" s="45" t="str">
        <f>VLOOKUP(R16,Hoja2!$I$3:$O$8,2,0)</f>
        <v xml:space="preserve"> </v>
      </c>
      <c r="T16" s="46" t="str">
        <f>IFERROR(VLOOKUP(R16,Hoja2!$I$9:$O$13,2,0)," ")</f>
        <v xml:space="preserve"> </v>
      </c>
      <c r="XFD16" s="61"/>
    </row>
    <row r="17" spans="1:20 16384:16384" x14ac:dyDescent="0.3">
      <c r="A17" s="37" t="str">
        <f t="shared" si="4"/>
        <v>011</v>
      </c>
      <c r="B17" s="43">
        <v>11</v>
      </c>
      <c r="C17" s="32"/>
      <c r="D17" s="32"/>
      <c r="E17" s="32"/>
      <c r="F17" s="32"/>
      <c r="G17" s="34"/>
      <c r="H17" s="34"/>
      <c r="I17" s="34"/>
      <c r="J17" s="35">
        <f t="shared" si="5"/>
        <v>0</v>
      </c>
      <c r="K17" s="32"/>
      <c r="L17" s="32"/>
      <c r="M17" s="34"/>
      <c r="N17" s="34"/>
      <c r="O17" s="34"/>
      <c r="P17" s="34"/>
      <c r="Q17" s="34">
        <f t="shared" si="0"/>
        <v>0</v>
      </c>
      <c r="R17" s="44" t="str">
        <f t="shared" si="1"/>
        <v xml:space="preserve"> </v>
      </c>
      <c r="S17" s="45" t="str">
        <f>VLOOKUP(R17,Hoja2!$I$3:$O$8,2,0)</f>
        <v xml:space="preserve"> </v>
      </c>
      <c r="T17" s="46" t="str">
        <f>IFERROR(VLOOKUP(R17,Hoja2!$I$9:$O$13,2,0)," ")</f>
        <v xml:space="preserve"> </v>
      </c>
      <c r="XFD17" s="61"/>
    </row>
    <row r="18" spans="1:20 16384:16384" x14ac:dyDescent="0.3">
      <c r="A18" s="37" t="str">
        <f t="shared" si="4"/>
        <v>012</v>
      </c>
      <c r="B18" s="43">
        <v>12</v>
      </c>
      <c r="C18" s="32"/>
      <c r="D18" s="32"/>
      <c r="E18" s="32"/>
      <c r="F18" s="32"/>
      <c r="G18" s="34"/>
      <c r="H18" s="34"/>
      <c r="I18" s="34"/>
      <c r="J18" s="35">
        <f t="shared" si="5"/>
        <v>0</v>
      </c>
      <c r="K18" s="32"/>
      <c r="L18" s="32"/>
      <c r="M18" s="34"/>
      <c r="N18" s="34"/>
      <c r="O18" s="34"/>
      <c r="P18" s="34"/>
      <c r="Q18" s="34">
        <f t="shared" si="0"/>
        <v>0</v>
      </c>
      <c r="R18" s="44" t="str">
        <f t="shared" si="1"/>
        <v xml:space="preserve"> </v>
      </c>
      <c r="S18" s="45" t="str">
        <f>VLOOKUP(R18,Hoja2!$I$3:$O$8,2,0)</f>
        <v xml:space="preserve"> </v>
      </c>
      <c r="T18" s="46" t="str">
        <f>IFERROR(VLOOKUP(R18,Hoja2!$I$9:$O$13,2,0)," ")</f>
        <v xml:space="preserve"> </v>
      </c>
      <c r="XFD18" s="61"/>
    </row>
    <row r="19" spans="1:20 16384:16384" x14ac:dyDescent="0.3">
      <c r="A19" s="37" t="str">
        <f t="shared" si="4"/>
        <v>013</v>
      </c>
      <c r="B19" s="43">
        <v>13</v>
      </c>
      <c r="C19" s="32"/>
      <c r="D19" s="32"/>
      <c r="E19" s="32"/>
      <c r="F19" s="32"/>
      <c r="G19" s="34"/>
      <c r="H19" s="34"/>
      <c r="I19" s="34"/>
      <c r="J19" s="35">
        <f t="shared" si="5"/>
        <v>0</v>
      </c>
      <c r="K19" s="32"/>
      <c r="L19" s="32"/>
      <c r="M19" s="34"/>
      <c r="N19" s="34"/>
      <c r="O19" s="34"/>
      <c r="P19" s="34"/>
      <c r="Q19" s="34">
        <f t="shared" si="0"/>
        <v>0</v>
      </c>
      <c r="R19" s="44" t="str">
        <f t="shared" si="1"/>
        <v xml:space="preserve"> </v>
      </c>
      <c r="S19" s="45" t="str">
        <f>VLOOKUP(R19,Hoja2!$I$3:$O$8,2,0)</f>
        <v xml:space="preserve"> </v>
      </c>
      <c r="T19" s="46" t="str">
        <f>IFERROR(VLOOKUP(R19,Hoja2!$I$9:$O$13,2,0)," ")</f>
        <v xml:space="preserve"> </v>
      </c>
      <c r="XFD19" s="61"/>
    </row>
    <row r="20" spans="1:20 16384:16384" x14ac:dyDescent="0.3">
      <c r="A20" s="37" t="str">
        <f t="shared" si="4"/>
        <v>014</v>
      </c>
      <c r="B20" s="43">
        <v>14</v>
      </c>
      <c r="C20" s="32"/>
      <c r="D20" s="32"/>
      <c r="E20" s="32"/>
      <c r="F20" s="32"/>
      <c r="G20" s="34"/>
      <c r="H20" s="34"/>
      <c r="I20" s="34"/>
      <c r="J20" s="35">
        <f t="shared" si="5"/>
        <v>0</v>
      </c>
      <c r="K20" s="32"/>
      <c r="L20" s="32"/>
      <c r="M20" s="34"/>
      <c r="N20" s="34"/>
      <c r="O20" s="34"/>
      <c r="P20" s="34"/>
      <c r="Q20" s="34">
        <f t="shared" si="0"/>
        <v>0</v>
      </c>
      <c r="R20" s="44" t="str">
        <f t="shared" si="1"/>
        <v xml:space="preserve"> </v>
      </c>
      <c r="S20" s="45" t="str">
        <f>VLOOKUP(R20,Hoja2!$I$3:$O$8,2,0)</f>
        <v xml:space="preserve"> </v>
      </c>
      <c r="T20" s="46" t="str">
        <f>IFERROR(VLOOKUP(R20,Hoja2!$I$9:$O$13,2,0)," ")</f>
        <v xml:space="preserve"> </v>
      </c>
      <c r="XFD20" s="61"/>
    </row>
    <row r="21" spans="1:20 16384:16384" x14ac:dyDescent="0.3">
      <c r="A21" s="37" t="str">
        <f t="shared" si="4"/>
        <v>015</v>
      </c>
      <c r="B21" s="43">
        <v>15</v>
      </c>
      <c r="C21" s="32"/>
      <c r="D21" s="32"/>
      <c r="E21" s="32"/>
      <c r="F21" s="32"/>
      <c r="G21" s="34"/>
      <c r="H21" s="34"/>
      <c r="I21" s="34"/>
      <c r="J21" s="35">
        <f t="shared" si="5"/>
        <v>0</v>
      </c>
      <c r="K21" s="32"/>
      <c r="L21" s="32"/>
      <c r="M21" s="34"/>
      <c r="N21" s="34"/>
      <c r="O21" s="34"/>
      <c r="P21" s="34"/>
      <c r="Q21" s="34">
        <f t="shared" si="0"/>
        <v>0</v>
      </c>
      <c r="R21" s="44" t="str">
        <f t="shared" si="1"/>
        <v xml:space="preserve"> </v>
      </c>
      <c r="S21" s="45" t="str">
        <f>VLOOKUP(R21,Hoja2!$I$3:$O$8,2,0)</f>
        <v xml:space="preserve"> </v>
      </c>
      <c r="T21" s="46" t="str">
        <f>IFERROR(VLOOKUP(R21,Hoja2!$I$9:$O$13,2,0)," ")</f>
        <v xml:space="preserve"> </v>
      </c>
      <c r="XFD21" s="61"/>
    </row>
    <row r="22" spans="1:20 16384:16384" x14ac:dyDescent="0.3">
      <c r="A22" s="37" t="str">
        <f t="shared" si="4"/>
        <v>016</v>
      </c>
      <c r="B22" s="43">
        <v>16</v>
      </c>
      <c r="C22" s="32"/>
      <c r="D22" s="32"/>
      <c r="E22" s="32"/>
      <c r="F22" s="32"/>
      <c r="G22" s="35"/>
      <c r="H22" s="35"/>
      <c r="I22" s="35"/>
      <c r="J22" s="35">
        <f t="shared" si="5"/>
        <v>0</v>
      </c>
      <c r="K22" s="32"/>
      <c r="L22" s="32"/>
      <c r="M22" s="34"/>
      <c r="N22" s="34"/>
      <c r="O22" s="34"/>
      <c r="P22" s="34"/>
      <c r="Q22" s="34">
        <f t="shared" si="0"/>
        <v>0</v>
      </c>
      <c r="R22" s="44" t="str">
        <f t="shared" si="1"/>
        <v xml:space="preserve"> </v>
      </c>
      <c r="S22" s="45" t="str">
        <f>VLOOKUP(R22,Hoja2!$I$3:$O$8,2,0)</f>
        <v xml:space="preserve"> </v>
      </c>
      <c r="T22" s="46" t="str">
        <f>IFERROR(VLOOKUP(R22,Hoja2!$I$9:$O$13,2,0)," ")</f>
        <v xml:space="preserve"> </v>
      </c>
      <c r="XFD22" s="61"/>
    </row>
    <row r="23" spans="1:20 16384:16384" x14ac:dyDescent="0.3">
      <c r="A23" s="37"/>
      <c r="B23" s="43">
        <v>17</v>
      </c>
      <c r="C23" s="32"/>
      <c r="D23" s="32"/>
      <c r="E23" s="32"/>
      <c r="F23" s="32"/>
      <c r="G23" s="35"/>
      <c r="H23" s="35"/>
      <c r="I23" s="35"/>
      <c r="J23" s="35">
        <f t="shared" si="5"/>
        <v>0</v>
      </c>
      <c r="K23" s="32"/>
      <c r="L23" s="32"/>
      <c r="M23" s="34"/>
      <c r="N23" s="34"/>
      <c r="O23" s="34"/>
      <c r="P23" s="34"/>
      <c r="Q23" s="34">
        <f t="shared" si="0"/>
        <v>0</v>
      </c>
      <c r="R23" s="44" t="str">
        <f t="shared" si="1"/>
        <v xml:space="preserve"> </v>
      </c>
      <c r="S23" s="45" t="str">
        <f>VLOOKUP(R23,Hoja2!$I$3:$O$8,2,0)</f>
        <v xml:space="preserve"> </v>
      </c>
      <c r="T23" s="46" t="str">
        <f>IFERROR(VLOOKUP(R23,Hoja2!$I$9:$O$13,2,0)," ")</f>
        <v xml:space="preserve"> </v>
      </c>
      <c r="XFD23" s="61"/>
    </row>
    <row r="24" spans="1:20 16384:16384" x14ac:dyDescent="0.3">
      <c r="A24" s="37"/>
      <c r="B24" s="43">
        <v>18</v>
      </c>
      <c r="C24" s="32">
        <f>Diagnóstico_RR!B161</f>
        <v>0</v>
      </c>
      <c r="D24" s="32"/>
      <c r="E24" s="32"/>
      <c r="F24" s="32"/>
      <c r="G24" s="35"/>
      <c r="H24" s="35"/>
      <c r="I24" s="35"/>
      <c r="J24" s="35">
        <f t="shared" ref="J24:J35" si="6">IF(COUNTIF(G24:I24,"X")=3,"Segunda Línea de Defensa",IF(COUNTIF(G24:I24,"X")=2,"Primera Línea de Defensa",IF(COUNTIF(G24:I24,"X")=1,"Primera Línea de Defensa",)))</f>
        <v>0</v>
      </c>
      <c r="K24" s="32"/>
      <c r="L24" s="32"/>
      <c r="M24" s="34"/>
      <c r="N24" s="34"/>
      <c r="O24" s="34"/>
      <c r="P24" s="34"/>
      <c r="Q24" s="34">
        <f t="shared" ref="Q24:Q35" si="7">(M24*0.2)+(N24*0.3)+(O24*0.3)+(P24*0.2)</f>
        <v>0</v>
      </c>
      <c r="R24" s="44" t="str">
        <f t="shared" ref="R24:R35" si="8">IF(Q24&lt;0.9," ",IF(Q24&lt;3,"Bajo Aseguramiento",IF(Q24&lt;4,"Medio Aseguramiento","Alto Aseguramiento")))</f>
        <v xml:space="preserve"> </v>
      </c>
      <c r="S24" s="45" t="str">
        <f>VLOOKUP(R24,Hoja2!$I$3:$O$8,2,0)</f>
        <v xml:space="preserve"> </v>
      </c>
      <c r="T24" s="46" t="str">
        <f>IFERROR(VLOOKUP(R24,Hoja2!$I$9:$O$13,2,0)," ")</f>
        <v xml:space="preserve"> </v>
      </c>
      <c r="XFD24" s="61"/>
    </row>
    <row r="25" spans="1:20 16384:16384" x14ac:dyDescent="0.3">
      <c r="A25" s="37"/>
      <c r="B25" s="43">
        <v>19</v>
      </c>
      <c r="C25" s="32">
        <f>Diagnóstico_RR!B70</f>
        <v>0</v>
      </c>
      <c r="D25" s="32"/>
      <c r="E25" s="32"/>
      <c r="F25" s="32"/>
      <c r="G25" s="35"/>
      <c r="H25" s="35"/>
      <c r="I25" s="35"/>
      <c r="J25" s="35">
        <f t="shared" si="6"/>
        <v>0</v>
      </c>
      <c r="K25" s="32"/>
      <c r="L25" s="32"/>
      <c r="M25" s="34"/>
      <c r="N25" s="34"/>
      <c r="O25" s="34"/>
      <c r="P25" s="34"/>
      <c r="Q25" s="34">
        <f t="shared" si="7"/>
        <v>0</v>
      </c>
      <c r="R25" s="44" t="str">
        <f t="shared" si="8"/>
        <v xml:space="preserve"> </v>
      </c>
      <c r="S25" s="45" t="str">
        <f>VLOOKUP(R25,Hoja2!$I$3:$O$8,2,0)</f>
        <v xml:space="preserve"> </v>
      </c>
      <c r="T25" s="46" t="str">
        <f>IFERROR(VLOOKUP(R25,Hoja2!$I$9:$O$13,2,0)," ")</f>
        <v xml:space="preserve"> </v>
      </c>
      <c r="XFD25" s="61"/>
    </row>
    <row r="26" spans="1:20 16384:16384" x14ac:dyDescent="0.3">
      <c r="A26" s="37"/>
      <c r="B26" s="43">
        <v>20</v>
      </c>
      <c r="C26" s="32">
        <f>Diagnóstico_RR!B179</f>
        <v>0</v>
      </c>
      <c r="D26" s="32"/>
      <c r="E26" s="32"/>
      <c r="F26" s="32"/>
      <c r="G26" s="35"/>
      <c r="H26" s="35"/>
      <c r="I26" s="35"/>
      <c r="J26" s="35">
        <f t="shared" si="6"/>
        <v>0</v>
      </c>
      <c r="K26" s="32"/>
      <c r="L26" s="32"/>
      <c r="M26" s="34"/>
      <c r="N26" s="34"/>
      <c r="O26" s="34"/>
      <c r="P26" s="34"/>
      <c r="Q26" s="34">
        <f t="shared" si="7"/>
        <v>0</v>
      </c>
      <c r="R26" s="44" t="str">
        <f t="shared" si="8"/>
        <v xml:space="preserve"> </v>
      </c>
      <c r="S26" s="45" t="str">
        <f>VLOOKUP(R26,Hoja2!$I$3:$O$8,2,0)</f>
        <v xml:space="preserve"> </v>
      </c>
      <c r="T26" s="46" t="str">
        <f>IFERROR(VLOOKUP(R26,Hoja2!$I$9:$O$13,2,0)," ")</f>
        <v xml:space="preserve"> </v>
      </c>
      <c r="XFD26" s="61"/>
    </row>
    <row r="27" spans="1:20 16384:16384" x14ac:dyDescent="0.3">
      <c r="A27" s="37"/>
      <c r="B27" s="43">
        <v>21</v>
      </c>
      <c r="C27" s="32">
        <f>Diagnóstico_RR!B188</f>
        <v>0</v>
      </c>
      <c r="D27" s="32"/>
      <c r="E27" s="32"/>
      <c r="F27" s="32"/>
      <c r="G27" s="35"/>
      <c r="H27" s="35"/>
      <c r="I27" s="35"/>
      <c r="J27" s="35">
        <f t="shared" si="6"/>
        <v>0</v>
      </c>
      <c r="K27" s="32"/>
      <c r="L27" s="32"/>
      <c r="M27" s="34"/>
      <c r="N27" s="34"/>
      <c r="O27" s="34"/>
      <c r="P27" s="34"/>
      <c r="Q27" s="34">
        <f t="shared" si="7"/>
        <v>0</v>
      </c>
      <c r="R27" s="44" t="str">
        <f t="shared" si="8"/>
        <v xml:space="preserve"> </v>
      </c>
      <c r="S27" s="45" t="str">
        <f>VLOOKUP(R27,Hoja2!$I$3:$O$8,2,0)</f>
        <v xml:space="preserve"> </v>
      </c>
      <c r="T27" s="46" t="str">
        <f>IFERROR(VLOOKUP(R27,Hoja2!$I$9:$O$13,2,0)," ")</f>
        <v xml:space="preserve"> </v>
      </c>
      <c r="XFD27" s="61"/>
    </row>
    <row r="28" spans="1:20 16384:16384" x14ac:dyDescent="0.3">
      <c r="A28" s="37"/>
      <c r="B28" s="43">
        <v>22</v>
      </c>
      <c r="C28" s="32">
        <f>Diagnóstico_RR!B197</f>
        <v>0</v>
      </c>
      <c r="D28" s="32"/>
      <c r="E28" s="32"/>
      <c r="F28" s="32"/>
      <c r="G28" s="35"/>
      <c r="H28" s="35"/>
      <c r="I28" s="35"/>
      <c r="J28" s="35">
        <f t="shared" si="6"/>
        <v>0</v>
      </c>
      <c r="K28" s="32"/>
      <c r="L28" s="32"/>
      <c r="M28" s="34"/>
      <c r="N28" s="34"/>
      <c r="O28" s="34"/>
      <c r="P28" s="34"/>
      <c r="Q28" s="34">
        <f t="shared" si="7"/>
        <v>0</v>
      </c>
      <c r="R28" s="44" t="str">
        <f t="shared" si="8"/>
        <v xml:space="preserve"> </v>
      </c>
      <c r="S28" s="45" t="str">
        <f>VLOOKUP(R28,Hoja2!$I$3:$O$8,2,0)</f>
        <v xml:space="preserve"> </v>
      </c>
      <c r="T28" s="46" t="str">
        <f>IFERROR(VLOOKUP(R28,Hoja2!$I$9:$O$13,2,0)," ")</f>
        <v xml:space="preserve"> </v>
      </c>
      <c r="XFD28" s="61"/>
    </row>
    <row r="29" spans="1:20 16384:16384" x14ac:dyDescent="0.3">
      <c r="A29" s="37"/>
      <c r="B29" s="43">
        <v>23</v>
      </c>
      <c r="C29" s="32">
        <f>Diagnóstico_RR!B206</f>
        <v>0</v>
      </c>
      <c r="D29" s="32"/>
      <c r="E29" s="32"/>
      <c r="F29" s="32"/>
      <c r="G29" s="35"/>
      <c r="H29" s="35"/>
      <c r="I29" s="35"/>
      <c r="J29" s="35">
        <f t="shared" si="6"/>
        <v>0</v>
      </c>
      <c r="K29" s="32"/>
      <c r="L29" s="32"/>
      <c r="M29" s="34"/>
      <c r="N29" s="34"/>
      <c r="O29" s="34"/>
      <c r="P29" s="34"/>
      <c r="Q29" s="34">
        <f t="shared" si="7"/>
        <v>0</v>
      </c>
      <c r="R29" s="44" t="str">
        <f t="shared" si="8"/>
        <v xml:space="preserve"> </v>
      </c>
      <c r="S29" s="45" t="str">
        <f>VLOOKUP(R29,Hoja2!$I$3:$O$8,2,0)</f>
        <v xml:space="preserve"> </v>
      </c>
      <c r="T29" s="46" t="str">
        <f>IFERROR(VLOOKUP(R29,Hoja2!$I$9:$O$13,2,0)," ")</f>
        <v xml:space="preserve"> </v>
      </c>
      <c r="XFD29" s="61"/>
    </row>
    <row r="30" spans="1:20 16384:16384" x14ac:dyDescent="0.3">
      <c r="A30" s="37"/>
      <c r="B30" s="43">
        <v>24</v>
      </c>
      <c r="C30" s="32">
        <f>Diagnóstico_RR!B215</f>
        <v>0</v>
      </c>
      <c r="D30" s="32"/>
      <c r="E30" s="32"/>
      <c r="F30" s="32"/>
      <c r="G30" s="35"/>
      <c r="H30" s="35"/>
      <c r="I30" s="35"/>
      <c r="J30" s="35">
        <f t="shared" si="6"/>
        <v>0</v>
      </c>
      <c r="K30" s="32"/>
      <c r="L30" s="32"/>
      <c r="M30" s="34"/>
      <c r="N30" s="34"/>
      <c r="O30" s="34"/>
      <c r="P30" s="34"/>
      <c r="Q30" s="34">
        <f t="shared" si="7"/>
        <v>0</v>
      </c>
      <c r="R30" s="44" t="str">
        <f t="shared" si="8"/>
        <v xml:space="preserve"> </v>
      </c>
      <c r="S30" s="45" t="str">
        <f>VLOOKUP(R30,Hoja2!$I$3:$O$8,2,0)</f>
        <v xml:space="preserve"> </v>
      </c>
      <c r="T30" s="46" t="str">
        <f>IFERROR(VLOOKUP(R30,Hoja2!$I$9:$O$13,2,0)," ")</f>
        <v xml:space="preserve"> </v>
      </c>
      <c r="XFD30" s="61"/>
    </row>
    <row r="31" spans="1:20 16384:16384" x14ac:dyDescent="0.3">
      <c r="A31" s="37"/>
      <c r="B31" s="43">
        <v>25</v>
      </c>
      <c r="C31" s="32">
        <f>Diagnóstico_RR!B224</f>
        <v>0</v>
      </c>
      <c r="D31" s="32"/>
      <c r="E31" s="32"/>
      <c r="F31" s="32"/>
      <c r="G31" s="35"/>
      <c r="H31" s="35"/>
      <c r="I31" s="35"/>
      <c r="J31" s="35">
        <f t="shared" si="6"/>
        <v>0</v>
      </c>
      <c r="K31" s="32"/>
      <c r="L31" s="32"/>
      <c r="M31" s="34"/>
      <c r="N31" s="34"/>
      <c r="O31" s="34"/>
      <c r="P31" s="34"/>
      <c r="Q31" s="34">
        <f t="shared" si="7"/>
        <v>0</v>
      </c>
      <c r="R31" s="44" t="str">
        <f t="shared" si="8"/>
        <v xml:space="preserve"> </v>
      </c>
      <c r="S31" s="45" t="str">
        <f>VLOOKUP(R31,Hoja2!$I$3:$O$8,2,0)</f>
        <v xml:space="preserve"> </v>
      </c>
      <c r="T31" s="46" t="str">
        <f>IFERROR(VLOOKUP(R31,Hoja2!$I$9:$O$13,2,0)," ")</f>
        <v xml:space="preserve"> </v>
      </c>
      <c r="XFD31" s="61"/>
    </row>
    <row r="32" spans="1:20 16384:16384" x14ac:dyDescent="0.3">
      <c r="A32" s="37"/>
      <c r="B32" s="43">
        <v>26</v>
      </c>
      <c r="C32" s="32">
        <f>Diagnóstico_RR!B233</f>
        <v>0</v>
      </c>
      <c r="D32" s="32"/>
      <c r="E32" s="32"/>
      <c r="F32" s="32"/>
      <c r="G32" s="35"/>
      <c r="H32" s="35"/>
      <c r="I32" s="35"/>
      <c r="J32" s="35">
        <f t="shared" si="6"/>
        <v>0</v>
      </c>
      <c r="K32" s="32"/>
      <c r="L32" s="32"/>
      <c r="M32" s="34"/>
      <c r="N32" s="34"/>
      <c r="O32" s="34"/>
      <c r="P32" s="34"/>
      <c r="Q32" s="34">
        <f t="shared" si="7"/>
        <v>0</v>
      </c>
      <c r="R32" s="44" t="str">
        <f t="shared" si="8"/>
        <v xml:space="preserve"> </v>
      </c>
      <c r="S32" s="45" t="str">
        <f>VLOOKUP(R32,Hoja2!$I$3:$O$8,2,0)</f>
        <v xml:space="preserve"> </v>
      </c>
      <c r="T32" s="46" t="str">
        <f>IFERROR(VLOOKUP(R32,Hoja2!$I$9:$O$13,2,0)," ")</f>
        <v xml:space="preserve"> </v>
      </c>
      <c r="XFD32" s="61"/>
    </row>
    <row r="33" spans="1:20 16384:16384" x14ac:dyDescent="0.3">
      <c r="A33" s="37"/>
      <c r="B33" s="43">
        <v>27</v>
      </c>
      <c r="C33" s="32">
        <f>Diagnóstico_RR!B242</f>
        <v>0</v>
      </c>
      <c r="D33" s="32"/>
      <c r="E33" s="32"/>
      <c r="F33" s="32"/>
      <c r="G33" s="35"/>
      <c r="H33" s="35"/>
      <c r="I33" s="35"/>
      <c r="J33" s="35">
        <f t="shared" si="6"/>
        <v>0</v>
      </c>
      <c r="K33" s="32"/>
      <c r="L33" s="32"/>
      <c r="M33" s="34"/>
      <c r="N33" s="34"/>
      <c r="O33" s="34"/>
      <c r="P33" s="34"/>
      <c r="Q33" s="34">
        <f t="shared" si="7"/>
        <v>0</v>
      </c>
      <c r="R33" s="44" t="str">
        <f t="shared" si="8"/>
        <v xml:space="preserve"> </v>
      </c>
      <c r="S33" s="45" t="str">
        <f>VLOOKUP(R33,Hoja2!$I$3:$O$8,2,0)</f>
        <v xml:space="preserve"> </v>
      </c>
      <c r="T33" s="46" t="str">
        <f>IFERROR(VLOOKUP(R33,Hoja2!$I$9:$O$13,2,0)," ")</f>
        <v xml:space="preserve"> </v>
      </c>
      <c r="XFD33" s="61"/>
    </row>
    <row r="34" spans="1:20 16384:16384" x14ac:dyDescent="0.3">
      <c r="A34" s="37" t="str">
        <f t="shared" si="4"/>
        <v>028</v>
      </c>
      <c r="B34" s="43">
        <v>28</v>
      </c>
      <c r="C34" s="32">
        <f>Diagnóstico_RR!B251</f>
        <v>0</v>
      </c>
      <c r="D34" s="32"/>
      <c r="E34" s="32"/>
      <c r="F34" s="32"/>
      <c r="G34" s="34"/>
      <c r="H34" s="34"/>
      <c r="I34" s="34"/>
      <c r="J34" s="35">
        <f t="shared" si="6"/>
        <v>0</v>
      </c>
      <c r="K34" s="32"/>
      <c r="L34" s="32"/>
      <c r="M34" s="34"/>
      <c r="N34" s="34"/>
      <c r="O34" s="34"/>
      <c r="P34" s="34"/>
      <c r="Q34" s="34">
        <f t="shared" si="7"/>
        <v>0</v>
      </c>
      <c r="R34" s="44" t="str">
        <f t="shared" si="8"/>
        <v xml:space="preserve"> </v>
      </c>
      <c r="S34" s="45" t="str">
        <f>VLOOKUP(R34,Hoja2!$I$3:$O$8,2,0)</f>
        <v xml:space="preserve"> </v>
      </c>
      <c r="T34" s="46" t="str">
        <f>IFERROR(VLOOKUP(R34,Hoja2!$I$9:$O$13,2,0)," ")</f>
        <v xml:space="preserve"> </v>
      </c>
      <c r="XFD34" s="61"/>
    </row>
    <row r="35" spans="1:20 16384:16384" ht="16.2" thickBot="1" x14ac:dyDescent="0.35">
      <c r="A35" s="37"/>
      <c r="B35" s="43">
        <v>29</v>
      </c>
      <c r="C35" s="32">
        <f>Diagnóstico_RR!B260</f>
        <v>0</v>
      </c>
      <c r="D35" s="32"/>
      <c r="E35" s="32"/>
      <c r="F35" s="32"/>
      <c r="G35" s="34"/>
      <c r="H35" s="34"/>
      <c r="I35" s="34"/>
      <c r="J35" s="35">
        <f t="shared" si="6"/>
        <v>0</v>
      </c>
      <c r="K35" s="32"/>
      <c r="L35" s="32"/>
      <c r="M35" s="34"/>
      <c r="N35" s="34"/>
      <c r="O35" s="34"/>
      <c r="P35" s="34"/>
      <c r="Q35" s="34">
        <f t="shared" si="7"/>
        <v>0</v>
      </c>
      <c r="R35" s="44" t="str">
        <f t="shared" si="8"/>
        <v xml:space="preserve"> </v>
      </c>
      <c r="S35" s="45" t="str">
        <f>VLOOKUP(R35,Hoja2!$I$3:$O$8,2,0)</f>
        <v xml:space="preserve"> </v>
      </c>
      <c r="T35" s="46" t="str">
        <f>IFERROR(VLOOKUP(R35,Hoja2!$I$9:$O$13,2,0)," ")</f>
        <v xml:space="preserve"> </v>
      </c>
      <c r="XFD35" s="62"/>
    </row>
    <row r="36" spans="1:20 16384:16384" x14ac:dyDescent="0.3">
      <c r="C36" s="36"/>
      <c r="D36" s="36"/>
      <c r="E36" s="36"/>
      <c r="F36" s="36"/>
      <c r="J36" s="48">
        <f t="shared" ref="J36" si="9">IF(COUNTIF(G36:I36,"X")=3,"Segunda Línea de Defensa",IF(COUNTIF(G36:I36,"X")=2,"Primera Línea de Defensa",IF(COUNTIF(G36:I36,"X")=1,"Primera Línea de Defensa",)))</f>
        <v>0</v>
      </c>
    </row>
  </sheetData>
  <sheetProtection selectLockedCells="1"/>
  <sortState ref="C7:S23">
    <sortCondition descending="1" ref="J7:J23"/>
  </sortState>
  <mergeCells count="18">
    <mergeCell ref="T4:T6"/>
    <mergeCell ref="L5:L6"/>
    <mergeCell ref="D2:T2"/>
    <mergeCell ref="D1:T1"/>
    <mergeCell ref="XFD5:XFD6"/>
    <mergeCell ref="B1:C2"/>
    <mergeCell ref="K5:K6"/>
    <mergeCell ref="R5:R6"/>
    <mergeCell ref="S5:S6"/>
    <mergeCell ref="B4:S4"/>
    <mergeCell ref="M5:Q5"/>
    <mergeCell ref="C5:C6"/>
    <mergeCell ref="B5:B6"/>
    <mergeCell ref="G5:I5"/>
    <mergeCell ref="D5:D6"/>
    <mergeCell ref="E5:E6"/>
    <mergeCell ref="F5:F6"/>
    <mergeCell ref="J5:J6"/>
  </mergeCells>
  <conditionalFormatting sqref="R7:R35">
    <cfRule type="cellIs" dxfId="3" priority="16" operator="equal">
      <formula>"Alto Aseguramiento"</formula>
    </cfRule>
    <cfRule type="cellIs" dxfId="2" priority="17" operator="equal">
      <formula>"Medio Aseguramiento"</formula>
    </cfRule>
    <cfRule type="cellIs" dxfId="1" priority="18" operator="equal">
      <formula>"Bajo Aseguramiento"</formula>
    </cfRule>
  </conditionalFormatting>
  <conditionalFormatting sqref="J7:J36 Q7:Q35 C7:C35">
    <cfRule type="cellIs" dxfId="0" priority="3" operator="equal">
      <formula>0</formula>
    </cfRule>
  </conditionalFormatting>
  <dataValidations count="6">
    <dataValidation allowBlank="1" showInputMessage="1" showErrorMessage="1" error="Si la clasificación es primera línea de defensa, no diligencie los demás campos_x000a_" sqref="L7:L35"/>
    <dataValidation type="whole" allowBlank="1" showInputMessage="1" showErrorMessage="1" errorTitle="Atención" error="El numero tiene que estar entre 0 y 5" sqref="M7:P35">
      <formula1>0</formula1>
      <formula2>5</formula2>
    </dataValidation>
    <dataValidation type="list" allowBlank="1" showInputMessage="1" showErrorMessage="1" sqref="G7:I35">
      <formula1>X</formula1>
    </dataValidation>
    <dataValidation type="whole" operator="equal" allowBlank="1" showInputMessage="1" showErrorMessage="1" sqref="Q7:Q35">
      <formula1>(M7*0.2)+(N7*0.3)+(O7*0.3)+(P7*0.2)</formula1>
    </dataValidation>
    <dataValidation type="custom" allowBlank="1" showInputMessage="1" showErrorMessage="1" sqref="R7:R35">
      <formula1>IF(Q7&lt;0.9," ",IF(Q7&lt;3,"Bajo Aseguramiento",IF(Q7&lt;4,"Medio Aseguramiento","Alto Aseguramiento")))</formula1>
    </dataValidation>
    <dataValidation type="custom" allowBlank="1" showInputMessage="1" showErrorMessage="1" error="Si la clasificación es primera línea de defensa, no diligencie los demás campos_x000a_" sqref="K7:K35">
      <formula1>_xlfn.IFNA(J7="Segunda Línea de Defensa","")</formula1>
    </dataValidation>
  </dataValidations>
  <pageMargins left="0.39370078740157483" right="0.39370078740157483" top="0.39370078740157483" bottom="0.39370078740157483" header="0.31496062992125984" footer="0.31496062992125984"/>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Button 5">
              <controlPr locked="0" defaultSize="0" print="0" autoFill="0" autoPict="0" macro="[0]!Siguiente4">
                <anchor moveWithCells="1" sizeWithCells="1">
                  <from>
                    <xdr:col>4</xdr:col>
                    <xdr:colOff>365760</xdr:colOff>
                    <xdr:row>0</xdr:row>
                    <xdr:rowOff>76200</xdr:rowOff>
                  </from>
                  <to>
                    <xdr:col>5</xdr:col>
                    <xdr:colOff>518160</xdr:colOff>
                    <xdr:row>0</xdr:row>
                    <xdr:rowOff>335280</xdr:rowOff>
                  </to>
                </anchor>
              </controlPr>
            </control>
          </mc:Choice>
        </mc:AlternateContent>
        <mc:AlternateContent xmlns:mc="http://schemas.openxmlformats.org/markup-compatibility/2006">
          <mc:Choice Requires="x14">
            <control shapeId="4103" r:id="rId5" name="Button 7">
              <controlPr locked="0" defaultSize="0" print="0" autoFill="0" autoPict="0" macro="[0]!Siguiente2">
                <anchor moveWithCells="1" sizeWithCells="1">
                  <from>
                    <xdr:col>3</xdr:col>
                    <xdr:colOff>182880</xdr:colOff>
                    <xdr:row>0</xdr:row>
                    <xdr:rowOff>76200</xdr:rowOff>
                  </from>
                  <to>
                    <xdr:col>4</xdr:col>
                    <xdr:colOff>304800</xdr:colOff>
                    <xdr:row>0</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custom" allowBlank="1" showInputMessage="1" showErrorMessage="1">
          <x14:formula1>
            <xm:f>VLOOKUP(R7,Hoja2!$I$3:$O$8,2,0)</xm:f>
          </x14:formula1>
          <xm:sqref>S7:S35</xm:sqref>
        </x14:dataValidation>
        <x14:dataValidation type="custom" allowBlank="1" showInputMessage="1" showErrorMessage="1">
          <x14:formula1>
            <xm:f>IFERROR(VLOOKUP(R7,Hoja2!$I$9:$O$13,2,0)," ")</xm:f>
          </x14:formula1>
          <xm:sqref>T7:T35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5"/>
  </sheetPr>
  <dimension ref="A1:J36"/>
  <sheetViews>
    <sheetView showGridLines="0" topLeftCell="B1" zoomScaleNormal="100" workbookViewId="0">
      <pane ySplit="6" topLeftCell="A7" activePane="bottomLeft" state="frozen"/>
      <selection activeCell="B6" sqref="B6"/>
      <selection pane="bottomLeft" activeCell="H7" sqref="H7"/>
    </sheetView>
  </sheetViews>
  <sheetFormatPr baseColWidth="10" defaultColWidth="0" defaultRowHeight="14.4" zeroHeight="1" x14ac:dyDescent="0.3"/>
  <cols>
    <col min="1" max="1" width="11.44140625" style="3" hidden="1" customWidth="1"/>
    <col min="2" max="2" width="5" style="52" customWidth="1"/>
    <col min="3" max="3" width="24.5546875" style="38" customWidth="1"/>
    <col min="4" max="4" width="18.5546875" style="38" customWidth="1"/>
    <col min="5" max="5" width="24.109375" style="38" customWidth="1"/>
    <col min="6" max="6" width="34.44140625" style="38" customWidth="1"/>
    <col min="7" max="7" width="41.44140625" style="38" customWidth="1"/>
    <col min="8" max="8" width="21.44140625" style="38" customWidth="1"/>
    <col min="9" max="9" width="2.33203125" style="38" customWidth="1"/>
    <col min="10" max="16384" width="11.44140625" style="38" hidden="1"/>
  </cols>
  <sheetData>
    <row r="1" spans="1:10" ht="30" customHeight="1" x14ac:dyDescent="0.3">
      <c r="B1" s="118"/>
      <c r="C1" s="118"/>
      <c r="D1" s="111" t="s">
        <v>56</v>
      </c>
      <c r="E1" s="112"/>
      <c r="F1" s="112"/>
      <c r="G1" s="112"/>
      <c r="H1" s="113"/>
    </row>
    <row r="2" spans="1:10" ht="36" customHeight="1" x14ac:dyDescent="0.3">
      <c r="B2" s="118"/>
      <c r="C2" s="118"/>
      <c r="D2" s="108" t="str">
        <f>Estructura!C2</f>
        <v>Departamento Administrativo de la Función Pública</v>
      </c>
      <c r="E2" s="109"/>
      <c r="F2" s="109"/>
      <c r="G2" s="109"/>
      <c r="H2" s="110"/>
    </row>
    <row r="3" spans="1:10" ht="5.0999999999999996" customHeight="1" x14ac:dyDescent="0.3"/>
    <row r="4" spans="1:10" ht="20.100000000000001" customHeight="1" x14ac:dyDescent="0.3">
      <c r="B4" s="119" t="s">
        <v>96</v>
      </c>
      <c r="C4" s="119"/>
      <c r="D4" s="119"/>
      <c r="E4" s="119"/>
      <c r="F4" s="119"/>
      <c r="G4" s="116" t="s">
        <v>58</v>
      </c>
      <c r="H4" s="99" t="s">
        <v>59</v>
      </c>
      <c r="J4" s="53"/>
    </row>
    <row r="5" spans="1:10" ht="54" customHeight="1" x14ac:dyDescent="0.3">
      <c r="B5" s="104" t="s">
        <v>0</v>
      </c>
      <c r="C5" s="95" t="s">
        <v>46</v>
      </c>
      <c r="D5" s="95" t="s">
        <v>57</v>
      </c>
      <c r="E5" s="95" t="s">
        <v>52</v>
      </c>
      <c r="F5" s="95" t="s">
        <v>53</v>
      </c>
      <c r="G5" s="117"/>
      <c r="H5" s="99"/>
    </row>
    <row r="6" spans="1:10" x14ac:dyDescent="0.3">
      <c r="B6" s="104"/>
      <c r="C6" s="95"/>
      <c r="D6" s="95"/>
      <c r="E6" s="95"/>
      <c r="F6" s="95"/>
      <c r="G6" s="117"/>
      <c r="H6" s="99"/>
    </row>
    <row r="7" spans="1:10" ht="168" x14ac:dyDescent="0.3">
      <c r="A7" s="3" t="str">
        <f>CONCATENATE($B$4,B7)</f>
        <v>SEGUNDA LÍNEA DE DEFENSA1</v>
      </c>
      <c r="B7" s="54">
        <v>1</v>
      </c>
      <c r="C7" s="55" t="str">
        <f>IFERROR(VLOOKUP(A7,'Segunda línea'!$A$7:$T$36,3,FALSE),"")</f>
        <v>Seguimiento a metas Plan de desarrollo</v>
      </c>
      <c r="D7" s="55" t="str">
        <f>IFERROR(VLOOKUP(A7,'Segunda línea'!$A$7:$T$36,4,FALSE),"")</f>
        <v>Posibilidad de pérdida de credibilidad de nuestros grupos de interés, por incumplir las metas de los planes formulados y/o por un ineficiente seguimiento realizado a estos, debido a la inadecuada formulación de las metas y/o mal diseño y uso de las herramientas utilizadas en la etapa de seguimiento.</v>
      </c>
      <c r="E7" s="55" t="str">
        <f>IFERROR(VLOOKUP(A7,'Segunda línea'!$A$7:$T$36,5,FALSE),"")</f>
        <v>Secretario (a) de Planeación</v>
      </c>
      <c r="F7" s="55" t="str">
        <f>IFERROR(VLOOKUP(A7,'Segunda línea'!$A$7:$T$36,6,FALSE),"")</f>
        <v>Secretaría de Planeación</v>
      </c>
      <c r="G7" s="56" t="str">
        <f>IFERROR(VLOOKUP(A7,'Segunda línea'!$A$7:$T$36,18,FALSE),"")</f>
        <v>Alto Aseguramiento</v>
      </c>
      <c r="H7" s="57" t="str">
        <f>IFERROR(VLOOKUP(A7,'Segunda línea'!$A$7:$T$36,19,FALSE),"")</f>
        <v>La Oficina de Control Interno o quien haga sus veces confiará en los resultados del aseguramiento de la 2ª línea y basado en sus informes, auditará la efectividad de dicha función, evitando evaluar los controles de la 1ª línea.</v>
      </c>
    </row>
    <row r="8" spans="1:10" x14ac:dyDescent="0.3">
      <c r="A8" s="3" t="str">
        <f t="shared" ref="A8:A26" si="0">CONCATENATE($B$4,B8)</f>
        <v>SEGUNDA LÍNEA DE DEFENSA2</v>
      </c>
      <c r="B8" s="54">
        <v>2</v>
      </c>
      <c r="C8" s="55" t="str">
        <f>IFERROR(VLOOKUP(A8,'Segunda línea'!$A$7:$T$36,3,FALSE),"")</f>
        <v/>
      </c>
      <c r="D8" s="55" t="str">
        <f>IFERROR(VLOOKUP(A8,'Segunda línea'!$A$7:$T$36,4,FALSE),"")</f>
        <v/>
      </c>
      <c r="E8" s="55" t="str">
        <f>IFERROR(VLOOKUP(A8,'Segunda línea'!$A$7:$T$36,5,FALSE),"")</f>
        <v/>
      </c>
      <c r="F8" s="55" t="str">
        <f>IFERROR(VLOOKUP(A8,'Segunda línea'!$A$7:$T$36,6,FALSE),"")</f>
        <v/>
      </c>
      <c r="G8" s="56" t="str">
        <f>IFERROR(VLOOKUP(A8,'Segunda línea'!$A$7:$T$36,18,FALSE),"")</f>
        <v/>
      </c>
      <c r="H8" s="57" t="str">
        <f>IFERROR(VLOOKUP(A8,'Segunda línea'!$A$7:$T$36,19,FALSE),"")</f>
        <v/>
      </c>
    </row>
    <row r="9" spans="1:10" ht="120" x14ac:dyDescent="0.3">
      <c r="A9" s="3" t="str">
        <f t="shared" si="0"/>
        <v>SEGUNDA LÍNEA DE DEFENSA3</v>
      </c>
      <c r="B9" s="54">
        <v>3</v>
      </c>
      <c r="C9" s="55" t="str">
        <f>IFERROR(VLOOKUP(A9,'Segunda línea'!$A$7:$T$36,3,FALSE),"")</f>
        <v>Servicio al Ciudadano</v>
      </c>
      <c r="D9" s="55" t="str">
        <f>IFERROR(VLOOKUP(A9,'Segunda línea'!$A$7:$T$36,4,FALSE),"")</f>
        <v>Posibilidad de afectación de la buena imagen en la gestión, al no atender a tiempo las PQRSD, debido a la desatención por parte de los responsables de las respuestas, así mismo la falta de seguimiento al estado del tramite dado.</v>
      </c>
      <c r="E9" s="55" t="str">
        <f>IFERROR(VLOOKUP(A9,'Segunda línea'!$A$7:$T$36,5,FALSE),"")</f>
        <v>Secretario (a) General</v>
      </c>
      <c r="F9" s="55" t="str">
        <f>IFERROR(VLOOKUP(A9,'Segunda línea'!$A$7:$T$36,6,FALSE),"")</f>
        <v>Secretaría General</v>
      </c>
      <c r="G9" s="56" t="str">
        <f>IFERROR(VLOOKUP(A9,'Segunda línea'!$A$7:$T$36,18,FALSE),"")</f>
        <v>Alto Aseguramiento</v>
      </c>
      <c r="H9" s="57" t="str">
        <f>IFERROR(VLOOKUP(A9,'Segunda línea'!$A$7:$T$36,19,FALSE),"")</f>
        <v>La Oficina de Control Interno o quien haga sus veces confiará en los resultados del aseguramiento de la 2ª línea y basado en sus informes, auditará la efectividad de dicha función, evitando evaluar los controles de la 1ª línea.</v>
      </c>
    </row>
    <row r="10" spans="1:10" ht="144" x14ac:dyDescent="0.3">
      <c r="A10" s="3" t="str">
        <f t="shared" si="0"/>
        <v>SEGUNDA LÍNEA DE DEFENSA4</v>
      </c>
      <c r="B10" s="54">
        <v>4</v>
      </c>
      <c r="C10" s="55" t="str">
        <f>IFERROR(VLOOKUP(A10,'Segunda línea'!$A$7:$T$36,3,FALSE),"")</f>
        <v>Gestión Documental</v>
      </c>
      <c r="D10" s="55" t="str">
        <f>IFERROR(VLOOKUP(A10,'Segunda línea'!$A$7:$T$36,4,FALSE),"")</f>
        <v>Posibilidad de pérdida económica y reputacional por perdida o daño de la información (física o digital) de la Gobernación de Nariño, debido a la falta de mantenimiento de la infraestructura física y tecnológica o por incumplimiento de los lineamientos legales vigentes.</v>
      </c>
      <c r="E10" s="55" t="str">
        <f>IFERROR(VLOOKUP(A10,'Segunda línea'!$A$7:$T$36,5,FALSE),"")</f>
        <v>Secretario (a) General</v>
      </c>
      <c r="F10" s="55" t="str">
        <f>IFERROR(VLOOKUP(A10,'Segunda línea'!$A$7:$T$36,6,FALSE),"")</f>
        <v>Secretaría General - Archivo General del Departamento</v>
      </c>
      <c r="G10" s="56" t="str">
        <f>IFERROR(VLOOKUP(A10,'Segunda línea'!$A$7:$T$36,18,FALSE),"")</f>
        <v>Bajo Aseguramiento</v>
      </c>
      <c r="H10" s="57" t="str">
        <f>IFERROR(VLOOKUP(A10,'Segunda línea'!$A$7:$T$36,19,FALSE),"")</f>
        <v>La Oficina de Control Interno o quien haga sus veces deberá auditar y generar hallazgos y recomendaciones a la función de aseguramiento para su mejora y evaluará los controles de 1ª línea de defensa que corresponderían  a la 2ª línea de defensa.</v>
      </c>
    </row>
    <row r="11" spans="1:10" ht="144" x14ac:dyDescent="0.3">
      <c r="A11" s="3" t="str">
        <f t="shared" si="0"/>
        <v>SEGUNDA LÍNEA DE DEFENSA5</v>
      </c>
      <c r="B11" s="54">
        <v>5</v>
      </c>
      <c r="C11" s="55" t="str">
        <f>IFERROR(VLOOKUP(A11,'Segunda línea'!$A$7:$T$36,3,FALSE),"")</f>
        <v>Plan Estratégico de Talento Humano</v>
      </c>
      <c r="D11" s="55" t="str">
        <f>IFERROR(VLOOKUP(A11,'Segunda línea'!$A$7:$T$36,4,FALSE),"")</f>
        <v xml:space="preserve">Posible pérdida reputacional por Inadecuada administración de Talento Humano debido al incumplimiento de la planeación, ejecución, control y seguimiento de las actividades programadas en el Plan Estrategico de Talento Humano.   </v>
      </c>
      <c r="E11" s="55" t="str">
        <f>IFERROR(VLOOKUP(A11,'Segunda línea'!$A$7:$T$36,5,FALSE),"")</f>
        <v>Subsecretario (a) de Talento Humano - TH</v>
      </c>
      <c r="F11" s="55" t="str">
        <f>IFERROR(VLOOKUP(A11,'Segunda línea'!$A$7:$T$36,6,FALSE),"")</f>
        <v>Subsecretaría de TH - Secretaría General</v>
      </c>
      <c r="G11" s="56" t="str">
        <f>IFERROR(VLOOKUP(A11,'Segunda línea'!$A$7:$T$36,18,FALSE),"")</f>
        <v>Bajo Aseguramiento</v>
      </c>
      <c r="H11" s="57" t="str">
        <f>IFERROR(VLOOKUP(A11,'Segunda línea'!$A$7:$T$36,19,FALSE),"")</f>
        <v>La Oficina de Control Interno o quien haga sus veces deberá auditar y generar hallazgos y recomendaciones a la función de aseguramiento para su mejora y evaluará los controles de 1ª línea de defensa que corresponderían  a la 2ª línea de defensa.</v>
      </c>
    </row>
    <row r="12" spans="1:10" x14ac:dyDescent="0.3">
      <c r="A12" s="3" t="str">
        <f t="shared" si="0"/>
        <v>SEGUNDA LÍNEA DE DEFENSA6</v>
      </c>
      <c r="B12" s="54">
        <v>6</v>
      </c>
      <c r="C12" s="55" t="str">
        <f>IFERROR(VLOOKUP(A12,'Segunda línea'!$A$7:$T$36,3,FALSE),"")</f>
        <v/>
      </c>
      <c r="D12" s="55" t="str">
        <f>IFERROR(VLOOKUP(A12,'Segunda línea'!$A$7:$T$36,4,FALSE),"")</f>
        <v/>
      </c>
      <c r="E12" s="55" t="str">
        <f>IFERROR(VLOOKUP(A12,'Segunda línea'!$A$7:$T$36,5,FALSE),"")</f>
        <v/>
      </c>
      <c r="F12" s="55" t="str">
        <f>IFERROR(VLOOKUP(A12,'Segunda línea'!$A$7:$T$36,6,FALSE),"")</f>
        <v/>
      </c>
      <c r="G12" s="56" t="str">
        <f>IFERROR(VLOOKUP(A12,'Segunda línea'!$A$7:$T$36,18,FALSE),"")</f>
        <v/>
      </c>
      <c r="H12" s="57" t="str">
        <f>IFERROR(VLOOKUP(A12,'Segunda línea'!$A$7:$T$36,19,FALSE),"")</f>
        <v/>
      </c>
    </row>
    <row r="13" spans="1:10" x14ac:dyDescent="0.3">
      <c r="A13" s="3" t="str">
        <f t="shared" si="0"/>
        <v>SEGUNDA LÍNEA DE DEFENSA7</v>
      </c>
      <c r="B13" s="54">
        <v>7</v>
      </c>
      <c r="C13" s="55" t="str">
        <f>IFERROR(VLOOKUP(A13,'Segunda línea'!$A$7:$T$36,3,FALSE),"")</f>
        <v/>
      </c>
      <c r="D13" s="55" t="str">
        <f>IFERROR(VLOOKUP(A13,'Segunda línea'!$A$7:$T$36,4,FALSE),"")</f>
        <v/>
      </c>
      <c r="E13" s="55" t="str">
        <f>IFERROR(VLOOKUP(A13,'Segunda línea'!$A$7:$T$36,5,FALSE),"")</f>
        <v/>
      </c>
      <c r="F13" s="55" t="str">
        <f>IFERROR(VLOOKUP(A13,'Segunda línea'!$A$7:$T$36,6,FALSE),"")</f>
        <v/>
      </c>
      <c r="G13" s="56" t="str">
        <f>IFERROR(VLOOKUP(A13,'Segunda línea'!$A$7:$T$36,18,FALSE),"")</f>
        <v/>
      </c>
      <c r="H13" s="57" t="str">
        <f>IFERROR(VLOOKUP(A13,'Segunda línea'!$A$7:$T$36,19,FALSE),"")</f>
        <v/>
      </c>
    </row>
    <row r="14" spans="1:10" x14ac:dyDescent="0.3">
      <c r="A14" s="3" t="str">
        <f t="shared" si="0"/>
        <v>SEGUNDA LÍNEA DE DEFENSA8</v>
      </c>
      <c r="B14" s="54">
        <v>8</v>
      </c>
      <c r="C14" s="55" t="str">
        <f>IFERROR(VLOOKUP(A14,'Segunda línea'!$A$7:$T$36,3,FALSE),"")</f>
        <v/>
      </c>
      <c r="D14" s="55" t="str">
        <f>IFERROR(VLOOKUP(A14,'Segunda línea'!$A$7:$T$36,4,FALSE),"")</f>
        <v/>
      </c>
      <c r="E14" s="55" t="str">
        <f>IFERROR(VLOOKUP(A14,'Segunda línea'!$A$7:$T$36,5,FALSE),"")</f>
        <v/>
      </c>
      <c r="F14" s="55" t="str">
        <f>IFERROR(VLOOKUP(A14,'Segunda línea'!$A$7:$T$36,6,FALSE),"")</f>
        <v/>
      </c>
      <c r="G14" s="56" t="str">
        <f>IFERROR(VLOOKUP(A14,'Segunda línea'!$A$7:$T$36,18,FALSE),"")</f>
        <v/>
      </c>
      <c r="H14" s="57" t="str">
        <f>IFERROR(VLOOKUP(A14,'Segunda línea'!$A$7:$T$36,19,FALSE),"")</f>
        <v/>
      </c>
    </row>
    <row r="15" spans="1:10" x14ac:dyDescent="0.3">
      <c r="A15" s="3" t="str">
        <f t="shared" si="0"/>
        <v>SEGUNDA LÍNEA DE DEFENSA9</v>
      </c>
      <c r="B15" s="54">
        <v>9</v>
      </c>
      <c r="C15" s="55" t="str">
        <f>IFERROR(VLOOKUP(A15,'Segunda línea'!$A$7:$T$36,3,FALSE),"")</f>
        <v/>
      </c>
      <c r="D15" s="55" t="str">
        <f>IFERROR(VLOOKUP(A15,'Segunda línea'!$A$7:$T$36,4,FALSE),"")</f>
        <v/>
      </c>
      <c r="E15" s="55" t="str">
        <f>IFERROR(VLOOKUP(A15,'Segunda línea'!$A$7:$T$36,5,FALSE),"")</f>
        <v/>
      </c>
      <c r="F15" s="55" t="str">
        <f>IFERROR(VLOOKUP(A15,'Segunda línea'!$A$7:$T$36,6,FALSE),"")</f>
        <v/>
      </c>
      <c r="G15" s="56" t="str">
        <f>IFERROR(VLOOKUP(A15,'Segunda línea'!$A$7:$T$36,18,FALSE),"")</f>
        <v/>
      </c>
      <c r="H15" s="57" t="str">
        <f>IFERROR(VLOOKUP(A15,'Segunda línea'!$A$7:$T$36,19,FALSE),"")</f>
        <v/>
      </c>
    </row>
    <row r="16" spans="1:10" x14ac:dyDescent="0.3">
      <c r="A16" s="3" t="str">
        <f t="shared" si="0"/>
        <v>SEGUNDA LÍNEA DE DEFENSA10</v>
      </c>
      <c r="B16" s="54">
        <v>10</v>
      </c>
      <c r="C16" s="55" t="str">
        <f>IFERROR(VLOOKUP(A16,'Segunda línea'!$A$7:$T$36,3,FALSE),"")</f>
        <v/>
      </c>
      <c r="D16" s="55" t="str">
        <f>IFERROR(VLOOKUP(A16,'Segunda línea'!$A$7:$T$36,4,FALSE),"")</f>
        <v/>
      </c>
      <c r="E16" s="55" t="str">
        <f>IFERROR(VLOOKUP(A16,'Segunda línea'!$A$7:$T$36,5,FALSE),"")</f>
        <v/>
      </c>
      <c r="F16" s="55" t="str">
        <f>IFERROR(VLOOKUP(A16,'Segunda línea'!$A$7:$T$36,6,FALSE),"")</f>
        <v/>
      </c>
      <c r="G16" s="56" t="str">
        <f>IFERROR(VLOOKUP(A16,'Segunda línea'!$A$7:$T$36,18,FALSE),"")</f>
        <v/>
      </c>
      <c r="H16" s="57" t="str">
        <f>IFERROR(VLOOKUP(A16,'Segunda línea'!$A$7:$T$36,19,FALSE),"")</f>
        <v/>
      </c>
    </row>
    <row r="17" spans="1:8" x14ac:dyDescent="0.3">
      <c r="A17" s="3" t="str">
        <f t="shared" si="0"/>
        <v>SEGUNDA LÍNEA DE DEFENSA11</v>
      </c>
      <c r="B17" s="54">
        <v>11</v>
      </c>
      <c r="C17" s="55" t="str">
        <f>IFERROR(VLOOKUP(A17,'Segunda línea'!$A$7:$T$36,3,FALSE),"")</f>
        <v/>
      </c>
      <c r="D17" s="55" t="str">
        <f>IFERROR(VLOOKUP(A17,'Segunda línea'!$A$7:$T$36,4,FALSE),"")</f>
        <v/>
      </c>
      <c r="E17" s="55" t="str">
        <f>IFERROR(VLOOKUP(A17,'Segunda línea'!$A$7:$T$36,5,FALSE),"")</f>
        <v/>
      </c>
      <c r="F17" s="55" t="str">
        <f>IFERROR(VLOOKUP(A17,'Segunda línea'!$A$7:$T$36,6,FALSE),"")</f>
        <v/>
      </c>
      <c r="G17" s="56" t="str">
        <f>IFERROR(VLOOKUP(A17,'Segunda línea'!$A$7:$T$36,18,FALSE),"")</f>
        <v/>
      </c>
      <c r="H17" s="57" t="str">
        <f>IFERROR(VLOOKUP(A17,'Segunda línea'!$A$7:$T$36,19,FALSE),"")</f>
        <v/>
      </c>
    </row>
    <row r="18" spans="1:8" x14ac:dyDescent="0.3">
      <c r="A18" s="3" t="str">
        <f t="shared" si="0"/>
        <v>SEGUNDA LÍNEA DE DEFENSA12</v>
      </c>
      <c r="B18" s="54">
        <v>12</v>
      </c>
      <c r="C18" s="55" t="str">
        <f>IFERROR(VLOOKUP(A18,'Segunda línea'!$A$7:$T$36,3,FALSE),"")</f>
        <v/>
      </c>
      <c r="D18" s="55" t="str">
        <f>IFERROR(VLOOKUP(A18,'Segunda línea'!$A$7:$T$36,4,FALSE),"")</f>
        <v/>
      </c>
      <c r="E18" s="55" t="str">
        <f>IFERROR(VLOOKUP(A18,'Segunda línea'!$A$7:$T$36,5,FALSE),"")</f>
        <v/>
      </c>
      <c r="F18" s="55" t="str">
        <f>IFERROR(VLOOKUP(A18,'Segunda línea'!$A$7:$T$36,6,FALSE),"")</f>
        <v/>
      </c>
      <c r="G18" s="56" t="str">
        <f>IFERROR(VLOOKUP(A18,'Segunda línea'!$A$7:$T$36,18,FALSE),"")</f>
        <v/>
      </c>
      <c r="H18" s="57" t="str">
        <f>IFERROR(VLOOKUP(A18,'Segunda línea'!$A$7:$T$36,19,FALSE),"")</f>
        <v/>
      </c>
    </row>
    <row r="19" spans="1:8" x14ac:dyDescent="0.3">
      <c r="A19" s="3" t="str">
        <f t="shared" si="0"/>
        <v>SEGUNDA LÍNEA DE DEFENSA13</v>
      </c>
      <c r="B19" s="54">
        <v>13</v>
      </c>
      <c r="C19" s="55" t="str">
        <f>IFERROR(VLOOKUP(A19,'Segunda línea'!$A$7:$T$36,3,FALSE),"")</f>
        <v/>
      </c>
      <c r="D19" s="55" t="str">
        <f>IFERROR(VLOOKUP(A19,'Segunda línea'!$A$7:$T$36,4,FALSE),"")</f>
        <v/>
      </c>
      <c r="E19" s="55" t="str">
        <f>IFERROR(VLOOKUP(A19,'Segunda línea'!$A$7:$T$36,5,FALSE),"")</f>
        <v/>
      </c>
      <c r="F19" s="55" t="str">
        <f>IFERROR(VLOOKUP(A19,'Segunda línea'!$A$7:$T$36,6,FALSE),"")</f>
        <v/>
      </c>
      <c r="G19" s="56" t="str">
        <f>IFERROR(VLOOKUP(A19,'Segunda línea'!$A$7:$T$36,18,FALSE),"")</f>
        <v/>
      </c>
      <c r="H19" s="57" t="str">
        <f>IFERROR(VLOOKUP(A19,'Segunda línea'!$A$7:$T$36,19,FALSE),"")</f>
        <v/>
      </c>
    </row>
    <row r="20" spans="1:8" x14ac:dyDescent="0.3">
      <c r="A20" s="3" t="str">
        <f t="shared" si="0"/>
        <v>SEGUNDA LÍNEA DE DEFENSA14</v>
      </c>
      <c r="B20" s="54">
        <v>14</v>
      </c>
      <c r="C20" s="55" t="str">
        <f>IFERROR(VLOOKUP(A20,'Segunda línea'!$A$7:$T$36,3,FALSE),"")</f>
        <v/>
      </c>
      <c r="D20" s="55" t="str">
        <f>IFERROR(VLOOKUP(A20,'Segunda línea'!$A$7:$T$36,4,FALSE),"")</f>
        <v/>
      </c>
      <c r="E20" s="55" t="str">
        <f>IFERROR(VLOOKUP(A20,'Segunda línea'!$A$7:$T$36,5,FALSE),"")</f>
        <v/>
      </c>
      <c r="F20" s="55" t="str">
        <f>IFERROR(VLOOKUP(A20,'Segunda línea'!$A$7:$T$36,6,FALSE),"")</f>
        <v/>
      </c>
      <c r="G20" s="56" t="str">
        <f>IFERROR(VLOOKUP(A20,'Segunda línea'!$A$7:$T$36,18,FALSE),"")</f>
        <v/>
      </c>
      <c r="H20" s="57" t="str">
        <f>IFERROR(VLOOKUP(A20,'Segunda línea'!$A$7:$T$36,19,FALSE),"")</f>
        <v/>
      </c>
    </row>
    <row r="21" spans="1:8" x14ac:dyDescent="0.3">
      <c r="A21" s="3" t="str">
        <f t="shared" si="0"/>
        <v>SEGUNDA LÍNEA DE DEFENSA15</v>
      </c>
      <c r="B21" s="54">
        <v>15</v>
      </c>
      <c r="C21" s="55" t="str">
        <f>IFERROR(VLOOKUP(A21,'Segunda línea'!$A$7:$T$36,3,FALSE),"")</f>
        <v/>
      </c>
      <c r="D21" s="55" t="str">
        <f>IFERROR(VLOOKUP(A21,'Segunda línea'!$A$7:$T$36,4,FALSE),"")</f>
        <v/>
      </c>
      <c r="E21" s="55" t="str">
        <f>IFERROR(VLOOKUP(A21,'Segunda línea'!$A$7:$T$36,5,FALSE),"")</f>
        <v/>
      </c>
      <c r="F21" s="55" t="str">
        <f>IFERROR(VLOOKUP(A21,'Segunda línea'!$A$7:$T$36,6,FALSE),"")</f>
        <v/>
      </c>
      <c r="G21" s="56" t="str">
        <f>IFERROR(VLOOKUP(A21,'Segunda línea'!$A$7:$T$36,18,FALSE),"")</f>
        <v/>
      </c>
      <c r="H21" s="57" t="str">
        <f>IFERROR(VLOOKUP(A21,'Segunda línea'!$A$7:$T$36,19,FALSE),"")</f>
        <v/>
      </c>
    </row>
    <row r="22" spans="1:8" x14ac:dyDescent="0.3">
      <c r="A22" s="3" t="str">
        <f t="shared" si="0"/>
        <v>SEGUNDA LÍNEA DE DEFENSA16</v>
      </c>
      <c r="B22" s="54">
        <v>16</v>
      </c>
      <c r="C22" s="55" t="str">
        <f>IFERROR(VLOOKUP(A22,'Segunda línea'!$A$7:$T$36,3,FALSE),"")</f>
        <v/>
      </c>
      <c r="D22" s="55" t="str">
        <f>IFERROR(VLOOKUP(A22,'Segunda línea'!$A$7:$T$36,4,FALSE),"")</f>
        <v/>
      </c>
      <c r="E22" s="55" t="str">
        <f>IFERROR(VLOOKUP(A22,'Segunda línea'!$A$7:$T$36,5,FALSE),"")</f>
        <v/>
      </c>
      <c r="F22" s="55" t="str">
        <f>IFERROR(VLOOKUP(A22,'Segunda línea'!$A$7:$T$36,6,FALSE),"")</f>
        <v/>
      </c>
      <c r="G22" s="56" t="str">
        <f>IFERROR(VLOOKUP(A22,'Segunda línea'!$A$7:$T$36,18,FALSE),"")</f>
        <v/>
      </c>
      <c r="H22" s="57" t="str">
        <f>IFERROR(VLOOKUP(A22,'Segunda línea'!$A$7:$T$36,19,FALSE),"")</f>
        <v/>
      </c>
    </row>
    <row r="23" spans="1:8" x14ac:dyDescent="0.3">
      <c r="A23" s="3" t="str">
        <f t="shared" si="0"/>
        <v>SEGUNDA LÍNEA DE DEFENSA17</v>
      </c>
      <c r="B23" s="54">
        <v>17</v>
      </c>
      <c r="C23" s="55" t="str">
        <f>IFERROR(VLOOKUP(A23,'Segunda línea'!$A$7:$T$36,3,FALSE),"")</f>
        <v/>
      </c>
      <c r="D23" s="55" t="str">
        <f>IFERROR(VLOOKUP(A23,'Segunda línea'!$A$7:$T$36,4,FALSE),"")</f>
        <v/>
      </c>
      <c r="E23" s="55" t="str">
        <f>IFERROR(VLOOKUP(A23,'Segunda línea'!$A$7:$T$36,5,FALSE),"")</f>
        <v/>
      </c>
      <c r="F23" s="55" t="str">
        <f>IFERROR(VLOOKUP(A23,'Segunda línea'!$A$7:$T$36,6,FALSE),"")</f>
        <v/>
      </c>
      <c r="G23" s="56" t="str">
        <f>IFERROR(VLOOKUP(A23,'Segunda línea'!$A$7:$T$36,18,FALSE),"")</f>
        <v/>
      </c>
      <c r="H23" s="57" t="str">
        <f>IFERROR(VLOOKUP(A23,'Segunda línea'!$A$7:$T$36,19,FALSE),"")</f>
        <v/>
      </c>
    </row>
    <row r="24" spans="1:8" x14ac:dyDescent="0.3">
      <c r="A24" s="3" t="str">
        <f t="shared" si="0"/>
        <v>SEGUNDA LÍNEA DE DEFENSA18</v>
      </c>
      <c r="B24" s="54">
        <v>18</v>
      </c>
      <c r="C24" s="55" t="str">
        <f>IFERROR(VLOOKUP(A24,'Segunda línea'!$A$7:$T$36,3,FALSE),"")</f>
        <v/>
      </c>
      <c r="D24" s="55" t="str">
        <f>IFERROR(VLOOKUP(A24,'Segunda línea'!$A$7:$T$36,4,FALSE),"")</f>
        <v/>
      </c>
      <c r="E24" s="55" t="str">
        <f>IFERROR(VLOOKUP(A24,'Segunda línea'!$A$7:$T$36,5,FALSE),"")</f>
        <v/>
      </c>
      <c r="F24" s="55" t="str">
        <f>IFERROR(VLOOKUP(A24,'Segunda línea'!$A$7:$T$36,6,FALSE),"")</f>
        <v/>
      </c>
      <c r="G24" s="56" t="str">
        <f>IFERROR(VLOOKUP(A24,'Segunda línea'!$A$7:$T$36,18,FALSE),"")</f>
        <v/>
      </c>
      <c r="H24" s="57" t="str">
        <f>IFERROR(VLOOKUP(A24,'Segunda línea'!$A$7:$T$36,19,FALSE),"")</f>
        <v/>
      </c>
    </row>
    <row r="25" spans="1:8" x14ac:dyDescent="0.3">
      <c r="A25" s="3" t="str">
        <f t="shared" si="0"/>
        <v>SEGUNDA LÍNEA DE DEFENSA19</v>
      </c>
      <c r="B25" s="54">
        <v>19</v>
      </c>
      <c r="C25" s="55" t="str">
        <f>IFERROR(VLOOKUP(A25,'Segunda línea'!$A$7:$T$36,3,FALSE),"")</f>
        <v/>
      </c>
      <c r="D25" s="55" t="str">
        <f>IFERROR(VLOOKUP(A25,'Segunda línea'!$A$7:$T$36,4,FALSE),"")</f>
        <v/>
      </c>
      <c r="E25" s="55" t="str">
        <f>IFERROR(VLOOKUP(A25,'Segunda línea'!$A$7:$T$36,5,FALSE),"")</f>
        <v/>
      </c>
      <c r="F25" s="55" t="str">
        <f>IFERROR(VLOOKUP(A25,'Segunda línea'!$A$7:$T$36,6,FALSE),"")</f>
        <v/>
      </c>
      <c r="G25" s="56" t="str">
        <f>IFERROR(VLOOKUP(A25,'Segunda línea'!$A$7:$T$36,18,FALSE),"")</f>
        <v/>
      </c>
      <c r="H25" s="57" t="str">
        <f>IFERROR(VLOOKUP(A25,'Segunda línea'!$A$7:$T$36,19,FALSE),"")</f>
        <v/>
      </c>
    </row>
    <row r="26" spans="1:8" x14ac:dyDescent="0.3">
      <c r="A26" s="3" t="str">
        <f t="shared" si="0"/>
        <v>SEGUNDA LÍNEA DE DEFENSA20</v>
      </c>
      <c r="B26" s="54">
        <v>20</v>
      </c>
      <c r="C26" s="55" t="str">
        <f>IFERROR(VLOOKUP(A26,'Segunda línea'!$A$7:$T$36,3,FALSE),"")</f>
        <v/>
      </c>
      <c r="D26" s="55" t="str">
        <f>IFERROR(VLOOKUP(A26,'Segunda línea'!$A$7:$T$36,4,FALSE),"")</f>
        <v/>
      </c>
      <c r="E26" s="55" t="str">
        <f>IFERROR(VLOOKUP(A26,'Segunda línea'!$A$7:$T$36,5,FALSE),"")</f>
        <v/>
      </c>
      <c r="F26" s="55" t="str">
        <f>IFERROR(VLOOKUP(A26,'Segunda línea'!$A$7:$T$36,6,FALSE),"")</f>
        <v/>
      </c>
      <c r="G26" s="56" t="str">
        <f>IFERROR(VLOOKUP(A26,'Segunda línea'!$A$7:$T$36,18,FALSE),"")</f>
        <v/>
      </c>
      <c r="H26" s="57" t="str">
        <f>IFERROR(VLOOKUP(A26,'Segunda línea'!$A$7:$T$36,19,FALSE),"")</f>
        <v/>
      </c>
    </row>
    <row r="27" spans="1:8" x14ac:dyDescent="0.3">
      <c r="B27" s="54">
        <v>21</v>
      </c>
      <c r="C27" s="55" t="str">
        <f>IFERROR(VLOOKUP(A27,'Segunda línea'!$A$7:$T$36,3,FALSE),"")</f>
        <v/>
      </c>
      <c r="D27" s="55" t="str">
        <f>IFERROR(VLOOKUP(A27,'Segunda línea'!$A$7:$T$36,4,FALSE),"")</f>
        <v/>
      </c>
      <c r="E27" s="55" t="str">
        <f>IFERROR(VLOOKUP(A27,'Segunda línea'!$A$7:$T$36,5,FALSE),"")</f>
        <v/>
      </c>
      <c r="F27" s="55" t="str">
        <f>IFERROR(VLOOKUP(A27,'Segunda línea'!$A$7:$T$36,6,FALSE),"")</f>
        <v/>
      </c>
      <c r="G27" s="56" t="str">
        <f>IFERROR(VLOOKUP(A27,'Segunda línea'!$A$7:$T$36,18,FALSE),"")</f>
        <v/>
      </c>
      <c r="H27" s="57" t="str">
        <f>IFERROR(VLOOKUP(A27,'Segunda línea'!$A$7:$T$36,19,FALSE),"")</f>
        <v/>
      </c>
    </row>
    <row r="28" spans="1:8" x14ac:dyDescent="0.3">
      <c r="B28" s="54">
        <v>22</v>
      </c>
      <c r="C28" s="55" t="str">
        <f>IFERROR(VLOOKUP(A28,'Segunda línea'!$A$7:$T$36,3,FALSE),"")</f>
        <v/>
      </c>
      <c r="D28" s="55" t="str">
        <f>IFERROR(VLOOKUP(A28,'Segunda línea'!$A$7:$T$36,4,FALSE),"")</f>
        <v/>
      </c>
      <c r="E28" s="55" t="str">
        <f>IFERROR(VLOOKUP(A28,'Segunda línea'!$A$7:$T$36,5,FALSE),"")</f>
        <v/>
      </c>
      <c r="F28" s="55" t="str">
        <f>IFERROR(VLOOKUP(A28,'Segunda línea'!$A$7:$T$36,6,FALSE),"")</f>
        <v/>
      </c>
      <c r="G28" s="56" t="str">
        <f>IFERROR(VLOOKUP(A28,'Segunda línea'!$A$7:$T$36,18,FALSE),"")</f>
        <v/>
      </c>
      <c r="H28" s="57" t="str">
        <f>IFERROR(VLOOKUP(A28,'Segunda línea'!$A$7:$T$36,19,FALSE),"")</f>
        <v/>
      </c>
    </row>
    <row r="29" spans="1:8" x14ac:dyDescent="0.3">
      <c r="B29" s="54">
        <v>23</v>
      </c>
      <c r="C29" s="55" t="str">
        <f>IFERROR(VLOOKUP(A29,'Segunda línea'!$A$7:$T$36,3,FALSE),"")</f>
        <v/>
      </c>
      <c r="D29" s="55" t="str">
        <f>IFERROR(VLOOKUP(A29,'Segunda línea'!$A$7:$T$36,4,FALSE),"")</f>
        <v/>
      </c>
      <c r="E29" s="55" t="str">
        <f>IFERROR(VLOOKUP(A29,'Segunda línea'!$A$7:$T$36,5,FALSE),"")</f>
        <v/>
      </c>
      <c r="F29" s="55" t="str">
        <f>IFERROR(VLOOKUP(A29,'Segunda línea'!$A$7:$T$36,6,FALSE),"")</f>
        <v/>
      </c>
      <c r="G29" s="56" t="str">
        <f>IFERROR(VLOOKUP(A29,'Segunda línea'!$A$7:$T$36,18,FALSE),"")</f>
        <v/>
      </c>
      <c r="H29" s="57" t="str">
        <f>IFERROR(VLOOKUP(A29,'Segunda línea'!$A$7:$T$36,19,FALSE),"")</f>
        <v/>
      </c>
    </row>
    <row r="30" spans="1:8" x14ac:dyDescent="0.3">
      <c r="B30" s="54">
        <v>24</v>
      </c>
      <c r="C30" s="55" t="str">
        <f>IFERROR(VLOOKUP(A30,'Segunda línea'!$A$7:$T$36,3,FALSE),"")</f>
        <v/>
      </c>
      <c r="D30" s="55" t="str">
        <f>IFERROR(VLOOKUP(A30,'Segunda línea'!$A$7:$T$36,4,FALSE),"")</f>
        <v/>
      </c>
      <c r="E30" s="55" t="str">
        <f>IFERROR(VLOOKUP(A30,'Segunda línea'!$A$7:$T$36,5,FALSE),"")</f>
        <v/>
      </c>
      <c r="F30" s="55" t="str">
        <f>IFERROR(VLOOKUP(A30,'Segunda línea'!$A$7:$T$36,6,FALSE),"")</f>
        <v/>
      </c>
      <c r="G30" s="56" t="str">
        <f>IFERROR(VLOOKUP(A30,'Segunda línea'!$A$7:$T$36,18,FALSE),"")</f>
        <v/>
      </c>
      <c r="H30" s="57" t="str">
        <f>IFERROR(VLOOKUP(A30,'Segunda línea'!$A$7:$T$36,19,FALSE),"")</f>
        <v/>
      </c>
    </row>
    <row r="31" spans="1:8" x14ac:dyDescent="0.3">
      <c r="B31" s="54">
        <v>25</v>
      </c>
      <c r="C31" s="55" t="str">
        <f>IFERROR(VLOOKUP(A31,'Segunda línea'!$A$7:$T$36,3,FALSE),"")</f>
        <v/>
      </c>
      <c r="D31" s="55" t="str">
        <f>IFERROR(VLOOKUP(A31,'Segunda línea'!$A$7:$T$36,4,FALSE),"")</f>
        <v/>
      </c>
      <c r="E31" s="55" t="str">
        <f>IFERROR(VLOOKUP(A31,'Segunda línea'!$A$7:$T$36,5,FALSE),"")</f>
        <v/>
      </c>
      <c r="F31" s="55" t="str">
        <f>IFERROR(VLOOKUP(A31,'Segunda línea'!$A$7:$T$36,6,FALSE),"")</f>
        <v/>
      </c>
      <c r="G31" s="56" t="str">
        <f>IFERROR(VLOOKUP(A31,'Segunda línea'!$A$7:$T$36,18,FALSE),"")</f>
        <v/>
      </c>
      <c r="H31" s="57" t="str">
        <f>IFERROR(VLOOKUP(A31,'Segunda línea'!$A$7:$T$36,19,FALSE),"")</f>
        <v/>
      </c>
    </row>
    <row r="32" spans="1:8" x14ac:dyDescent="0.3">
      <c r="B32" s="54">
        <v>26</v>
      </c>
      <c r="C32" s="55" t="str">
        <f>IFERROR(VLOOKUP(A32,'Segunda línea'!$A$7:$T$36,3,FALSE),"")</f>
        <v/>
      </c>
      <c r="D32" s="55" t="str">
        <f>IFERROR(VLOOKUP(A32,'Segunda línea'!$A$7:$T$36,4,FALSE),"")</f>
        <v/>
      </c>
      <c r="E32" s="55" t="str">
        <f>IFERROR(VLOOKUP(A32,'Segunda línea'!$A$7:$T$36,5,FALSE),"")</f>
        <v/>
      </c>
      <c r="F32" s="55" t="str">
        <f>IFERROR(VLOOKUP(A32,'Segunda línea'!$A$7:$T$36,6,FALSE),"")</f>
        <v/>
      </c>
      <c r="G32" s="56" t="str">
        <f>IFERROR(VLOOKUP(A32,'Segunda línea'!$A$7:$T$36,18,FALSE),"")</f>
        <v/>
      </c>
      <c r="H32" s="57" t="str">
        <f>IFERROR(VLOOKUP(A32,'Segunda línea'!$A$7:$T$36,19,FALSE),"")</f>
        <v/>
      </c>
    </row>
    <row r="33" spans="2:8" x14ac:dyDescent="0.3">
      <c r="B33" s="54">
        <v>27</v>
      </c>
      <c r="C33" s="55" t="str">
        <f>IFERROR(VLOOKUP(A33,'Segunda línea'!$A$7:$T$36,3,FALSE),"")</f>
        <v/>
      </c>
      <c r="D33" s="55" t="str">
        <f>IFERROR(VLOOKUP(A33,'Segunda línea'!$A$7:$T$36,4,FALSE),"")</f>
        <v/>
      </c>
      <c r="E33" s="55" t="str">
        <f>IFERROR(VLOOKUP(A33,'Segunda línea'!$A$7:$T$36,5,FALSE),"")</f>
        <v/>
      </c>
      <c r="F33" s="55" t="str">
        <f>IFERROR(VLOOKUP(A33,'Segunda línea'!$A$7:$T$36,6,FALSE),"")</f>
        <v/>
      </c>
      <c r="G33" s="56" t="str">
        <f>IFERROR(VLOOKUP(A33,'Segunda línea'!$A$7:$T$36,18,FALSE),"")</f>
        <v/>
      </c>
      <c r="H33" s="57" t="str">
        <f>IFERROR(VLOOKUP(A33,'Segunda línea'!$A$7:$T$36,19,FALSE),"")</f>
        <v/>
      </c>
    </row>
    <row r="34" spans="2:8" x14ac:dyDescent="0.3">
      <c r="B34" s="54">
        <v>28</v>
      </c>
      <c r="C34" s="55" t="str">
        <f>IFERROR(VLOOKUP(A34,'Segunda línea'!$A$7:$T$36,3,FALSE),"")</f>
        <v/>
      </c>
      <c r="D34" s="55" t="str">
        <f>IFERROR(VLOOKUP(A34,'Segunda línea'!$A$7:$T$36,4,FALSE),"")</f>
        <v/>
      </c>
      <c r="E34" s="55" t="str">
        <f>IFERROR(VLOOKUP(A34,'Segunda línea'!$A$7:$T$36,5,FALSE),"")</f>
        <v/>
      </c>
      <c r="F34" s="55" t="str">
        <f>IFERROR(VLOOKUP(A34,'Segunda línea'!$A$7:$T$36,6,FALSE),"")</f>
        <v/>
      </c>
      <c r="G34" s="56" t="str">
        <f>IFERROR(VLOOKUP(A34,'Segunda línea'!$A$7:$T$36,18,FALSE),"")</f>
        <v/>
      </c>
      <c r="H34" s="57" t="str">
        <f>IFERROR(VLOOKUP(A34,'Segunda línea'!$A$7:$T$36,19,FALSE),"")</f>
        <v/>
      </c>
    </row>
    <row r="35" spans="2:8" x14ac:dyDescent="0.3">
      <c r="B35" s="54">
        <v>29</v>
      </c>
      <c r="C35" s="55" t="str">
        <f>IFERROR(VLOOKUP(A35,'Segunda línea'!$A$7:$T$36,3,FALSE),"")</f>
        <v/>
      </c>
      <c r="D35" s="55" t="str">
        <f>IFERROR(VLOOKUP(A35,'Segunda línea'!$A$7:$T$36,4,FALSE),"")</f>
        <v/>
      </c>
      <c r="E35" s="55" t="str">
        <f>IFERROR(VLOOKUP(A35,'Segunda línea'!$A$7:$T$36,5,FALSE),"")</f>
        <v/>
      </c>
      <c r="F35" s="55" t="str">
        <f>IFERROR(VLOOKUP(A35,'Segunda línea'!$A$7:$T$36,6,FALSE),"")</f>
        <v/>
      </c>
      <c r="G35" s="56" t="str">
        <f>IFERROR(VLOOKUP(A35,'Segunda línea'!$A$7:$T$36,18,FALSE),"")</f>
        <v/>
      </c>
      <c r="H35" s="57" t="str">
        <f>IFERROR(VLOOKUP(A35,'Segunda línea'!$A$7:$T$36,19,FALSE),"")</f>
        <v/>
      </c>
    </row>
    <row r="36" spans="2:8" x14ac:dyDescent="0.3"/>
  </sheetData>
  <sheetProtection algorithmName="SHA-512" hashValue="pJeoj5HA56IJ23YMQv79DqIQEIQ4KRntoGDOpGpiyGiT3ubzf6+7/L2XKeikfDmyFRjbVNJAAhrm1Zvuw2dWPA==" saltValue="1aoVfdSIpiyhfYh3gx4fUw==" spinCount="100000" sheet="1" objects="1" scenarios="1" selectLockedCells="1"/>
  <mergeCells count="11">
    <mergeCell ref="D1:H1"/>
    <mergeCell ref="D2:H2"/>
    <mergeCell ref="G4:G6"/>
    <mergeCell ref="D5:D6"/>
    <mergeCell ref="B1:C2"/>
    <mergeCell ref="B4:F4"/>
    <mergeCell ref="H4:H6"/>
    <mergeCell ref="B5:B6"/>
    <mergeCell ref="C5:C6"/>
    <mergeCell ref="E5:E6"/>
    <mergeCell ref="F5:F6"/>
  </mergeCells>
  <pageMargins left="0.39370078740157483" right="0.39370078740157483" top="0.39370078740157483" bottom="0.39370078740157483" header="0.31496062992125984" footer="0.31496062992125984"/>
  <pageSetup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Siguiente3">
                <anchor moveWithCells="1" sizeWithCells="1">
                  <from>
                    <xdr:col>3</xdr:col>
                    <xdr:colOff>83820</xdr:colOff>
                    <xdr:row>0</xdr:row>
                    <xdr:rowOff>60960</xdr:rowOff>
                  </from>
                  <to>
                    <xdr:col>3</xdr:col>
                    <xdr:colOff>1104900</xdr:colOff>
                    <xdr:row>0</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custom" allowBlank="1" showInputMessage="1" showErrorMessage="1" error="No es posible modificar campos en este formulario">
          <x14:formula1>
            <xm:f>IFERROR(VLOOKUP(A7,'Segunda línea'!$A$7:$T$36,3,FALSE),"")</xm:f>
          </x14:formula1>
          <xm:sqref>C7:C35</xm:sqref>
        </x14:dataValidation>
        <x14:dataValidation type="custom" allowBlank="1" showInputMessage="1" showErrorMessage="1" error="No es posible modificar campos en este formulario">
          <x14:formula1>
            <xm:f>IFERROR(VLOOKUP(A7,'Segunda línea'!$A$7:$T$36,4,FALSE),"")</xm:f>
          </x14:formula1>
          <xm:sqref>D7:D35</xm:sqref>
        </x14:dataValidation>
        <x14:dataValidation type="custom" allowBlank="1" showInputMessage="1" showErrorMessage="1" error="No es posible modificar campos en este formulario">
          <x14:formula1>
            <xm:f>IFERROR(VLOOKUP(A7,'Segunda línea'!$A$7:$T$36,5,FALSE),"")</xm:f>
          </x14:formula1>
          <xm:sqref>E7:E35</xm:sqref>
        </x14:dataValidation>
        <x14:dataValidation type="custom" allowBlank="1" showInputMessage="1" showErrorMessage="1" error="No es posible modificar campos en este formulario">
          <x14:formula1>
            <xm:f>IFERROR(VLOOKUP(A7,'Segunda línea'!$A$7:$T$36,6,FALSE),"")</xm:f>
          </x14:formula1>
          <xm:sqref>F7:F35</xm:sqref>
        </x14:dataValidation>
        <x14:dataValidation type="custom" allowBlank="1" showInputMessage="1" showErrorMessage="1" error="No es posible modificar campos en este formulario">
          <x14:formula1>
            <xm:f>IFERROR(VLOOKUP(A7,'Segunda línea'!$A$7:$T$36,18,FALSE),"")</xm:f>
          </x14:formula1>
          <xm:sqref>G7:G35</xm:sqref>
        </x14:dataValidation>
        <x14:dataValidation type="custom" allowBlank="1" showInputMessage="1" showErrorMessage="1" error="No es posible modificar campos en este formulario">
          <x14:formula1>
            <xm:f>IFERROR(VLOOKUP(A7,'Segunda línea'!$A$7:$T$36,19,FALSE),"")</xm:f>
          </x14:formula1>
          <xm:sqref>H7:H35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3:O25"/>
  <sheetViews>
    <sheetView workbookViewId="0">
      <selection activeCell="B21" sqref="B21:G21"/>
    </sheetView>
  </sheetViews>
  <sheetFormatPr baseColWidth="10" defaultColWidth="11.44140625" defaultRowHeight="14.4" x14ac:dyDescent="0.3"/>
  <cols>
    <col min="1" max="1" width="10.44140625" bestFit="1" customWidth="1"/>
    <col min="6" max="6" width="11.44140625" customWidth="1"/>
    <col min="9" max="9" width="18.5546875" customWidth="1"/>
  </cols>
  <sheetData>
    <row r="3" spans="2:15" x14ac:dyDescent="0.3">
      <c r="I3" s="4" t="s">
        <v>6</v>
      </c>
      <c r="J3" s="120" t="s">
        <v>7</v>
      </c>
      <c r="K3" s="120"/>
      <c r="L3" s="120"/>
      <c r="M3" s="120"/>
      <c r="N3" s="120"/>
      <c r="O3" s="120"/>
    </row>
    <row r="4" spans="2:15" ht="15" customHeight="1" x14ac:dyDescent="0.3">
      <c r="I4" s="121" t="s">
        <v>8</v>
      </c>
      <c r="J4" s="120" t="s">
        <v>9</v>
      </c>
      <c r="K4" s="120"/>
      <c r="L4" s="120"/>
      <c r="M4" s="120"/>
      <c r="N4" s="120"/>
      <c r="O4" s="120"/>
    </row>
    <row r="5" spans="2:15" x14ac:dyDescent="0.3">
      <c r="I5" s="121"/>
      <c r="J5" s="120"/>
      <c r="K5" s="120"/>
      <c r="L5" s="120"/>
      <c r="M5" s="120"/>
      <c r="N5" s="120"/>
      <c r="O5" s="120"/>
    </row>
    <row r="6" spans="2:15" x14ac:dyDescent="0.3">
      <c r="I6" s="121"/>
      <c r="J6" s="120"/>
      <c r="K6" s="120"/>
      <c r="L6" s="120"/>
      <c r="M6" s="120"/>
      <c r="N6" s="120"/>
      <c r="O6" s="120"/>
    </row>
    <row r="7" spans="2:15" ht="69" customHeight="1" x14ac:dyDescent="0.3">
      <c r="B7" s="120" t="s">
        <v>10</v>
      </c>
      <c r="C7" s="120"/>
      <c r="D7" s="120"/>
      <c r="E7" s="120"/>
      <c r="F7" s="120"/>
      <c r="G7" s="120"/>
      <c r="I7" s="5" t="s">
        <v>11</v>
      </c>
      <c r="J7" s="120" t="s">
        <v>12</v>
      </c>
      <c r="K7" s="120"/>
      <c r="L7" s="120"/>
      <c r="M7" s="120"/>
      <c r="N7" s="120"/>
      <c r="O7" s="120"/>
    </row>
    <row r="8" spans="2:15" x14ac:dyDescent="0.3">
      <c r="I8" t="s">
        <v>13</v>
      </c>
      <c r="J8" s="123" t="s">
        <v>13</v>
      </c>
      <c r="K8" s="123"/>
      <c r="L8" s="123"/>
      <c r="M8" s="123"/>
      <c r="N8" s="123"/>
      <c r="O8" s="123"/>
    </row>
    <row r="9" spans="2:15" ht="15" customHeight="1" x14ac:dyDescent="0.3">
      <c r="I9" s="121" t="s">
        <v>8</v>
      </c>
      <c r="J9" s="122" t="s">
        <v>14</v>
      </c>
      <c r="K9" s="122"/>
      <c r="L9" s="122"/>
      <c r="M9" s="122"/>
      <c r="N9" s="122"/>
      <c r="O9" s="122"/>
    </row>
    <row r="10" spans="2:15" x14ac:dyDescent="0.3">
      <c r="I10" s="121"/>
      <c r="J10" s="122"/>
      <c r="K10" s="122"/>
      <c r="L10" s="122"/>
      <c r="M10" s="122"/>
      <c r="N10" s="122"/>
      <c r="O10" s="122"/>
    </row>
    <row r="11" spans="2:15" x14ac:dyDescent="0.3">
      <c r="I11" s="121" t="s">
        <v>6</v>
      </c>
      <c r="J11" s="122" t="s">
        <v>14</v>
      </c>
      <c r="K11" s="122"/>
      <c r="L11" s="122"/>
      <c r="M11" s="122"/>
      <c r="N11" s="122"/>
      <c r="O11" s="122"/>
    </row>
    <row r="12" spans="2:15" x14ac:dyDescent="0.3">
      <c r="I12" s="121"/>
      <c r="J12" s="122"/>
      <c r="K12" s="122"/>
      <c r="L12" s="122"/>
      <c r="M12" s="122"/>
      <c r="N12" s="122"/>
      <c r="O12" s="122"/>
    </row>
    <row r="13" spans="2:15" x14ac:dyDescent="0.3">
      <c r="I13" t="s">
        <v>11</v>
      </c>
      <c r="J13" s="123" t="s">
        <v>13</v>
      </c>
      <c r="K13" s="123"/>
      <c r="L13" s="123"/>
      <c r="M13" s="123"/>
      <c r="N13" s="123"/>
      <c r="O13" s="123"/>
    </row>
    <row r="14" spans="2:15" ht="59.25" customHeight="1" x14ac:dyDescent="0.3">
      <c r="B14" s="120" t="s">
        <v>9</v>
      </c>
      <c r="C14" s="120"/>
      <c r="D14" s="120"/>
      <c r="E14" s="120"/>
      <c r="F14" s="120"/>
      <c r="G14" s="120"/>
      <c r="I14" t="s">
        <v>13</v>
      </c>
    </row>
    <row r="21" spans="1:7" ht="69" customHeight="1" x14ac:dyDescent="0.3">
      <c r="A21" s="4" t="s">
        <v>6</v>
      </c>
      <c r="B21" s="120" t="s">
        <v>7</v>
      </c>
      <c r="C21" s="120"/>
      <c r="D21" s="120"/>
      <c r="E21" s="120"/>
      <c r="F21" s="120"/>
      <c r="G21" s="120"/>
    </row>
    <row r="25" spans="1:7" ht="43.2" x14ac:dyDescent="0.45">
      <c r="A25" s="4" t="s">
        <v>6</v>
      </c>
      <c r="B25" s="1" t="s">
        <v>14</v>
      </c>
    </row>
  </sheetData>
  <mergeCells count="13">
    <mergeCell ref="B7:G7"/>
    <mergeCell ref="B14:G14"/>
    <mergeCell ref="B21:G21"/>
    <mergeCell ref="J3:O3"/>
    <mergeCell ref="J4:O6"/>
    <mergeCell ref="I4:I6"/>
    <mergeCell ref="J7:O7"/>
    <mergeCell ref="I9:I10"/>
    <mergeCell ref="I11:I12"/>
    <mergeCell ref="J9:O10"/>
    <mergeCell ref="J11:O12"/>
    <mergeCell ref="J13:O13"/>
    <mergeCell ref="J8:O8"/>
  </mergeCells>
  <pageMargins left="0.7" right="0.7" top="0.75" bottom="0.75" header="0.3" footer="0.3"/>
  <pageSetup paperSize="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8" ma:contentTypeDescription="Crear nuevo documento." ma:contentTypeScope="" ma:versionID="11c7e1cef3a464196094a736b34ff674">
  <xsd:schema xmlns:xsd="http://www.w3.org/2001/XMLSchema" xmlns:xs="http://www.w3.org/2001/XMLSchema" xmlns:p="http://schemas.microsoft.com/office/2006/metadata/properties" xmlns:ns3="e005b361-1b45-4344-bcf3-bcf64b9ffc1f" targetNamespace="http://schemas.microsoft.com/office/2006/metadata/properties" ma:root="true" ma:fieldsID="60eaf0ce19df804bc876b23dc872bb54" ns3:_="">
    <xsd:import namespace="e005b361-1b45-4344-bcf3-bcf64b9ffc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840FD2-6B8F-429F-BE93-861F747C6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38178-1F56-4E8C-9309-B4E762C3B578}">
  <ds:schemaRefs>
    <ds:schemaRef ds:uri="http://schemas.microsoft.com/sharepoint/v3/contenttype/forms"/>
  </ds:schemaRefs>
</ds:datastoreItem>
</file>

<file path=customXml/itemProps3.xml><?xml version="1.0" encoding="utf-8"?>
<ds:datastoreItem xmlns:ds="http://schemas.openxmlformats.org/officeDocument/2006/customXml" ds:itemID="{01662113-A9B7-439A-A839-C8E75C79ACCC}">
  <ds:schemaRefs>
    <ds:schemaRef ds:uri="http://www.w3.org/XML/1998/namespace"/>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e005b361-1b45-4344-bcf3-bcf64b9ffc1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Instructivo</vt:lpstr>
      <vt:lpstr>Estructura</vt:lpstr>
      <vt:lpstr>Diagnóstico_RR</vt:lpstr>
      <vt:lpstr>Formulas</vt:lpstr>
      <vt:lpstr>Segunda línea</vt:lpstr>
      <vt:lpstr>Mapa de Aseguramiento</vt:lpstr>
      <vt:lpstr>Hoja2</vt:lpstr>
      <vt:lpstr>Diagnóstico_RR!Área_de_impresión</vt:lpstr>
      <vt:lpstr>Estructura!Área_de_impresión</vt:lpstr>
      <vt:lpstr>Instructivo!Área_de_impresión</vt:lpstr>
      <vt:lpstr>Cargos</vt:lpstr>
      <vt:lpstr>Opciones</vt:lpstr>
      <vt:lpstr>Diagnóstico_RR!Títulos_a_imprimir</vt:lpstr>
      <vt:lpstr>'Mapa de Aseguramiento'!Títulos_a_imprimir</vt:lpstr>
      <vt:lpstr>X</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Mongui Gutierrez Vargas</dc:creator>
  <cp:lastModifiedBy>Sistemas</cp:lastModifiedBy>
  <cp:revision/>
  <cp:lastPrinted>2019-08-22T16:36:04Z</cp:lastPrinted>
  <dcterms:created xsi:type="dcterms:W3CDTF">2019-07-08T21:21:19Z</dcterms:created>
  <dcterms:modified xsi:type="dcterms:W3CDTF">2025-12-01T15:21:00Z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ies>
</file>